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105" windowWidth="14805" windowHeight="8010" firstSheet="1" activeTab="4"/>
  </bookViews>
  <sheets>
    <sheet name="NS Marketing" sheetId="11" r:id="rId1"/>
    <sheet name="NS Viết bài" sheetId="9" r:id="rId2"/>
    <sheet name="CONTENT" sheetId="2" r:id="rId3"/>
    <sheet name="NS QCáo" sheetId="10" r:id="rId4"/>
    <sheet name="FACEBOOK" sheetId="3" r:id="rId5"/>
    <sheet name="ADWORDS" sheetId="4" r:id="rId6"/>
    <sheet name="YOUTUBE" sheetId="6" r:id="rId7"/>
    <sheet name="EMAIL" sheetId="5" r:id="rId8"/>
    <sheet name="OVERVIEW" sheetId="7" state="hidden" r:id="rId9"/>
    <sheet name="KH - NS" sheetId="1" r:id="rId10"/>
    <sheet name="KHÁC" sheetId="8" r:id="rId11"/>
  </sheets>
  <externalReferences>
    <externalReference r:id="rId12"/>
  </externalReferences>
  <calcPr calcId="144525" concurrentCalc="0"/>
</workbook>
</file>

<file path=xl/calcChain.xml><?xml version="1.0" encoding="utf-8"?>
<calcChain xmlns="http://schemas.openxmlformats.org/spreadsheetml/2006/main">
  <c r="C6" i="9" l="1"/>
  <c r="G6" i="9"/>
  <c r="C7" i="9"/>
  <c r="G7" i="9"/>
  <c r="C8" i="9"/>
  <c r="G8" i="9"/>
  <c r="C9" i="9"/>
  <c r="G9" i="9"/>
  <c r="C5" i="2"/>
  <c r="B13" i="2"/>
  <c r="C10" i="9"/>
  <c r="G10" i="9"/>
  <c r="C11" i="9"/>
  <c r="G11" i="9"/>
  <c r="G12" i="9"/>
  <c r="B6" i="11"/>
  <c r="G6" i="10"/>
  <c r="B8" i="11"/>
  <c r="G7" i="10"/>
  <c r="B11" i="11"/>
  <c r="G12" i="10"/>
  <c r="B12" i="11"/>
  <c r="G25" i="9"/>
  <c r="B14" i="11"/>
  <c r="G26" i="9"/>
  <c r="B15" i="11"/>
  <c r="G15" i="9"/>
  <c r="G14" i="9"/>
  <c r="G16" i="9"/>
  <c r="B17" i="11"/>
  <c r="B19" i="11"/>
  <c r="D6" i="9"/>
  <c r="H6" i="9"/>
  <c r="D7" i="9"/>
  <c r="H7" i="9"/>
  <c r="D8" i="9"/>
  <c r="H8" i="9"/>
  <c r="D9" i="9"/>
  <c r="H9" i="9"/>
  <c r="D5" i="2"/>
  <c r="C13" i="2"/>
  <c r="D10" i="9"/>
  <c r="H10" i="9"/>
  <c r="D11" i="9"/>
  <c r="H11" i="9"/>
  <c r="H12" i="9"/>
  <c r="C6" i="11"/>
  <c r="H6" i="10"/>
  <c r="C8" i="11"/>
  <c r="H7" i="10"/>
  <c r="C11" i="11"/>
  <c r="H12" i="10"/>
  <c r="C12" i="11"/>
  <c r="H25" i="9"/>
  <c r="C14" i="11"/>
  <c r="H26" i="9"/>
  <c r="C15" i="11"/>
  <c r="H15" i="9"/>
  <c r="H14" i="9"/>
  <c r="H16" i="9"/>
  <c r="C17" i="11"/>
  <c r="C19" i="11"/>
  <c r="E6" i="9"/>
  <c r="I6" i="9"/>
  <c r="E7" i="9"/>
  <c r="I7" i="9"/>
  <c r="E8" i="9"/>
  <c r="I8" i="9"/>
  <c r="E9" i="9"/>
  <c r="I9" i="9"/>
  <c r="E5" i="2"/>
  <c r="D13" i="2"/>
  <c r="E10" i="9"/>
  <c r="I10" i="9"/>
  <c r="E11" i="9"/>
  <c r="I11" i="9"/>
  <c r="I12" i="9"/>
  <c r="D6" i="11"/>
  <c r="I6" i="10"/>
  <c r="D8" i="11"/>
  <c r="I7" i="10"/>
  <c r="D11" i="11"/>
  <c r="I12" i="10"/>
  <c r="D12" i="11"/>
  <c r="D14" i="11"/>
  <c r="D15" i="11"/>
  <c r="I15" i="9"/>
  <c r="I14" i="9"/>
  <c r="I16" i="9"/>
  <c r="D17" i="11"/>
  <c r="D19" i="11"/>
  <c r="E19" i="11"/>
  <c r="F32" i="9"/>
  <c r="I32" i="9"/>
  <c r="H32" i="9"/>
  <c r="G32" i="9"/>
  <c r="I28" i="9"/>
  <c r="H28" i="9"/>
  <c r="G28" i="9"/>
  <c r="F28" i="9"/>
  <c r="I29" i="9"/>
  <c r="I30" i="9"/>
  <c r="I31" i="9"/>
  <c r="H29" i="9"/>
  <c r="H30" i="9"/>
  <c r="H31" i="9"/>
  <c r="G29" i="9"/>
  <c r="G30" i="9"/>
  <c r="G31" i="9"/>
  <c r="F29" i="9"/>
  <c r="F30" i="9"/>
  <c r="F31" i="9"/>
  <c r="B9" i="2"/>
  <c r="B20" i="2"/>
  <c r="B21" i="2"/>
  <c r="B34" i="2"/>
  <c r="C9" i="2"/>
  <c r="C20" i="2"/>
  <c r="C21" i="2"/>
  <c r="C34" i="2"/>
  <c r="D9" i="2"/>
  <c r="D20" i="2"/>
  <c r="D21" i="2"/>
  <c r="D34" i="2"/>
  <c r="E34" i="2"/>
  <c r="C20" i="11"/>
  <c r="D20" i="11"/>
  <c r="B9" i="11"/>
  <c r="C9" i="11"/>
  <c r="D9" i="11"/>
  <c r="E9" i="11"/>
  <c r="D15" i="10"/>
  <c r="E15" i="10"/>
  <c r="C15" i="10"/>
  <c r="I9" i="10"/>
  <c r="I10" i="10"/>
  <c r="I11" i="10"/>
  <c r="H9" i="10"/>
  <c r="H10" i="10"/>
  <c r="H11" i="10"/>
  <c r="G9" i="10"/>
  <c r="G10" i="10"/>
  <c r="G11" i="10"/>
  <c r="F12" i="10"/>
  <c r="F7" i="10"/>
  <c r="F6" i="10"/>
  <c r="F10" i="10"/>
  <c r="F11" i="10"/>
  <c r="E17" i="11"/>
  <c r="H33" i="9"/>
  <c r="I25" i="9"/>
  <c r="I26" i="9"/>
  <c r="I33" i="9"/>
  <c r="G33" i="9"/>
  <c r="D22" i="9"/>
  <c r="H22" i="9"/>
  <c r="D19" i="9"/>
  <c r="H19" i="9"/>
  <c r="D20" i="9"/>
  <c r="H20" i="9"/>
  <c r="H18" i="9"/>
  <c r="H21" i="9"/>
  <c r="H23" i="9"/>
  <c r="E22" i="9"/>
  <c r="I22" i="9"/>
  <c r="E19" i="9"/>
  <c r="I19" i="9"/>
  <c r="E20" i="9"/>
  <c r="I20" i="9"/>
  <c r="I18" i="9"/>
  <c r="I21" i="9"/>
  <c r="I23" i="9"/>
  <c r="C22" i="9"/>
  <c r="G22" i="9"/>
  <c r="C19" i="9"/>
  <c r="G19" i="9"/>
  <c r="C20" i="9"/>
  <c r="G20" i="9"/>
  <c r="G18" i="9"/>
  <c r="G21" i="9"/>
  <c r="G23" i="9"/>
  <c r="F7" i="9"/>
  <c r="F8" i="9"/>
  <c r="F9" i="9"/>
  <c r="F10" i="9"/>
  <c r="F22" i="9"/>
  <c r="F6" i="9"/>
  <c r="F11" i="9"/>
  <c r="F19" i="9"/>
  <c r="F20" i="9"/>
  <c r="F14" i="9"/>
  <c r="F15" i="9"/>
  <c r="F18" i="9"/>
  <c r="F21" i="9"/>
  <c r="F25" i="9"/>
  <c r="F26" i="9"/>
  <c r="F33" i="9"/>
  <c r="E15" i="11"/>
  <c r="E14" i="11"/>
  <c r="E12" i="11"/>
  <c r="E11" i="11"/>
  <c r="E8" i="11"/>
  <c r="E6" i="11"/>
  <c r="F5" i="9"/>
  <c r="E20" i="8"/>
  <c r="E19" i="8"/>
  <c r="E21" i="4"/>
  <c r="E19" i="4"/>
  <c r="E15" i="3"/>
  <c r="E19" i="3"/>
  <c r="E21" i="3"/>
  <c r="E30" i="2"/>
  <c r="E14" i="2"/>
  <c r="E10" i="2"/>
  <c r="E11" i="2"/>
  <c r="E12" i="2"/>
  <c r="E13" i="2"/>
  <c r="D3" i="9"/>
  <c r="C42" i="10"/>
  <c r="D42" i="10"/>
  <c r="E42" i="10"/>
  <c r="F42" i="10"/>
  <c r="F41" i="10"/>
  <c r="F40" i="10"/>
  <c r="F39" i="10"/>
  <c r="F37" i="10"/>
  <c r="F36" i="10"/>
  <c r="F35" i="10"/>
  <c r="F34" i="10"/>
  <c r="F33" i="10"/>
  <c r="F31" i="10"/>
  <c r="F30" i="10"/>
  <c r="F28" i="10"/>
  <c r="F27" i="10"/>
  <c r="F25" i="10"/>
  <c r="F24" i="10"/>
  <c r="F15" i="10"/>
  <c r="E72" i="9"/>
  <c r="D72" i="9"/>
  <c r="C72" i="9"/>
  <c r="E71" i="9"/>
  <c r="D71" i="9"/>
  <c r="C71" i="9"/>
  <c r="E65" i="9"/>
  <c r="D65" i="9"/>
  <c r="C65" i="9"/>
  <c r="E64" i="9"/>
  <c r="E60" i="9"/>
  <c r="D64" i="9"/>
  <c r="D60" i="9"/>
  <c r="C64" i="9"/>
  <c r="C60" i="9"/>
  <c r="F60" i="9"/>
  <c r="F59" i="9"/>
  <c r="F58" i="9"/>
  <c r="F57" i="9"/>
  <c r="F55" i="9"/>
  <c r="F54" i="9"/>
  <c r="F53" i="9"/>
  <c r="F52" i="9"/>
  <c r="F50" i="9"/>
  <c r="F49" i="9"/>
  <c r="F48" i="9"/>
  <c r="F46" i="9"/>
  <c r="F45" i="9"/>
  <c r="F44" i="9"/>
  <c r="F43" i="9"/>
  <c r="F42" i="9"/>
  <c r="E33" i="9"/>
  <c r="D33" i="9"/>
  <c r="C33" i="9"/>
  <c r="E9" i="2"/>
  <c r="E23" i="3"/>
  <c r="E24" i="3"/>
  <c r="H8" i="1"/>
  <c r="E15" i="1"/>
  <c r="B24" i="8"/>
  <c r="C24" i="8"/>
  <c r="D24" i="8"/>
  <c r="E24" i="8"/>
  <c r="E16" i="8"/>
  <c r="E13" i="8"/>
  <c r="E10" i="8"/>
  <c r="E9" i="8"/>
  <c r="C6" i="8"/>
  <c r="E5" i="8"/>
  <c r="D5" i="8"/>
  <c r="C5" i="8"/>
  <c r="E14" i="4"/>
  <c r="E10" i="4"/>
  <c r="E28" i="2"/>
  <c r="E29" i="2"/>
  <c r="E19" i="5"/>
  <c r="E20" i="5"/>
  <c r="E18" i="5"/>
  <c r="E25" i="2"/>
  <c r="E26" i="2"/>
  <c r="E27" i="2"/>
  <c r="E22" i="2"/>
  <c r="E11" i="4"/>
  <c r="E14" i="6"/>
  <c r="E13" i="6"/>
  <c r="C5" i="5"/>
  <c r="B21" i="5"/>
  <c r="D5" i="5"/>
  <c r="C21" i="5"/>
  <c r="E5" i="5"/>
  <c r="D21" i="5"/>
  <c r="E21" i="5"/>
  <c r="E16" i="5"/>
  <c r="E13" i="5"/>
  <c r="E10" i="5"/>
  <c r="E9" i="5"/>
  <c r="C6" i="5"/>
  <c r="C5" i="6"/>
  <c r="B22" i="6"/>
  <c r="D5" i="6"/>
  <c r="C22" i="6"/>
  <c r="E5" i="6"/>
  <c r="D22" i="6"/>
  <c r="E22" i="6"/>
  <c r="E16" i="6"/>
  <c r="E12" i="6"/>
  <c r="E10" i="6"/>
  <c r="E9" i="6"/>
  <c r="C6" i="6"/>
  <c r="C5" i="4"/>
  <c r="B22" i="4"/>
  <c r="D5" i="4"/>
  <c r="C22" i="4"/>
  <c r="E5" i="4"/>
  <c r="D22" i="4"/>
  <c r="E22" i="4"/>
  <c r="E17" i="4"/>
  <c r="E16" i="4"/>
  <c r="E13" i="4"/>
  <c r="E9" i="4"/>
  <c r="C6" i="4"/>
  <c r="C5" i="3"/>
  <c r="B9" i="3"/>
  <c r="B10" i="3"/>
  <c r="B17" i="3"/>
  <c r="B18" i="3"/>
  <c r="B26" i="3"/>
  <c r="D5" i="3"/>
  <c r="C9" i="3"/>
  <c r="C10" i="3"/>
  <c r="C17" i="3"/>
  <c r="C18" i="3"/>
  <c r="C26" i="3"/>
  <c r="E5" i="3"/>
  <c r="D9" i="3"/>
  <c r="D10" i="3"/>
  <c r="D17" i="3"/>
  <c r="D18" i="3"/>
  <c r="D26" i="3"/>
  <c r="E26" i="3"/>
  <c r="E18" i="3"/>
  <c r="E17" i="3"/>
  <c r="E14" i="3"/>
  <c r="E13" i="3"/>
  <c r="E12" i="3"/>
  <c r="E10" i="3"/>
  <c r="E9" i="3"/>
  <c r="C6" i="3"/>
  <c r="C6" i="2"/>
  <c r="E21" i="2"/>
  <c r="E20" i="2"/>
  <c r="E18" i="2"/>
  <c r="E17" i="2"/>
  <c r="E16" i="2"/>
  <c r="E8" i="1"/>
</calcChain>
</file>

<file path=xl/sharedStrings.xml><?xml version="1.0" encoding="utf-8"?>
<sst xmlns="http://schemas.openxmlformats.org/spreadsheetml/2006/main" count="460" uniqueCount="307">
  <si>
    <t>Giới tính</t>
  </si>
  <si>
    <t>Độ tuổi</t>
  </si>
  <si>
    <t>Thu Nhập</t>
  </si>
  <si>
    <t>Nơi sinh sống</t>
  </si>
  <si>
    <t>Sở thích</t>
  </si>
  <si>
    <t>CHÂN DUNG KHÁCH HÀNG</t>
  </si>
  <si>
    <t>Nữ</t>
  </si>
  <si>
    <t>18-45</t>
  </si>
  <si>
    <t>Hà Nội / TP HCM</t>
  </si>
  <si>
    <t>Nghề nghiệp</t>
  </si>
  <si>
    <t>Dân văn phòng</t>
  </si>
  <si>
    <t>STT</t>
  </si>
  <si>
    <t>Công việc chính</t>
  </si>
  <si>
    <t>T10</t>
  </si>
  <si>
    <t>T11</t>
  </si>
  <si>
    <t>T12</t>
  </si>
  <si>
    <t>Đăng bài từ website lên FB</t>
  </si>
  <si>
    <t>Tổ chức cuộc thi - Sự kiện</t>
  </si>
  <si>
    <t>FACEBOOK PLAN</t>
  </si>
  <si>
    <t>Chi tiết</t>
  </si>
  <si>
    <t>Công việc cần làm</t>
  </si>
  <si>
    <t>Phân bổ nhân sự đăng bài</t>
  </si>
  <si>
    <t>Đào tạo cách đăng bài chuẩn SEO</t>
  </si>
  <si>
    <t>Tìm và ký kết đơn vị outsource bài viết</t>
  </si>
  <si>
    <t>4.000.000 - 10.000.000</t>
  </si>
  <si>
    <t>Tình trạng</t>
  </si>
  <si>
    <t>Độc thân / Đã có gia đình / Ly hôn</t>
  </si>
  <si>
    <t>Mong muốn</t>
  </si>
  <si>
    <t>Hoàn thiện chính mình</t>
  </si>
  <si>
    <t>Tìm kiếm bạn đời</t>
  </si>
  <si>
    <t>Tổng</t>
  </si>
  <si>
    <t>Tạo các nhóm riêng biệt theo mục tiêu đã định</t>
  </si>
  <si>
    <t>Người phụ trách: Trần Anh Tuấn</t>
  </si>
  <si>
    <t>Chuyên trách:</t>
  </si>
  <si>
    <t xml:space="preserve">Page tham khảo: </t>
  </si>
  <si>
    <t>https://www.facebook.com/IQFact?fref=ts</t>
  </si>
  <si>
    <t>Webtretho</t>
  </si>
  <si>
    <t>Lamchame</t>
  </si>
  <si>
    <t>Xây dựng fanpage vệ tinh để hỗ trợ</t>
  </si>
  <si>
    <t>Các fanpage vệ tinh</t>
  </si>
  <si>
    <t>Vì em là con gái</t>
  </si>
  <si>
    <t>Girl Fact</t>
  </si>
  <si>
    <t>Xây dựng app liên quan đến con gái</t>
  </si>
  <si>
    <t>Người yêu tương lai của bạn tên là?</t>
  </si>
  <si>
    <t>https://www.facebook.com/pman.animation</t>
  </si>
  <si>
    <t>MARKETING PLAN FOR HOC VIEN EVA</t>
  </si>
  <si>
    <t>Kênh</t>
  </si>
  <si>
    <t>CONTENT</t>
  </si>
  <si>
    <t>FACEBOOK</t>
  </si>
  <si>
    <t>ADWORDS</t>
  </si>
  <si>
    <t>EMAIL</t>
  </si>
  <si>
    <t>YOUTUBE</t>
  </si>
  <si>
    <t>OTHERS</t>
  </si>
  <si>
    <t>LINKS</t>
  </si>
  <si>
    <t>Chạy quảng cáo tăng fan trên fb</t>
  </si>
  <si>
    <t>Bài tự viết</t>
  </si>
  <si>
    <t>Bài copy</t>
  </si>
  <si>
    <t>LamChaMe</t>
  </si>
  <si>
    <t>Bài post</t>
  </si>
  <si>
    <t>Tăng like</t>
  </si>
  <si>
    <t>Tương tác</t>
  </si>
  <si>
    <t>YOUTUBE PLAN</t>
  </si>
  <si>
    <t>TOTAL</t>
  </si>
  <si>
    <t>CONTENT &amp; SEO PLAN (MONTHLY)</t>
  </si>
  <si>
    <t>BÀI ViẾT</t>
  </si>
  <si>
    <t>NỘI DUNG KHÓA HỌC</t>
  </si>
  <si>
    <t>SITE VỆ TINH</t>
  </si>
  <si>
    <t>Viết Landingpage nội dung khóa học trên EVA</t>
  </si>
  <si>
    <t>Viết bài giới thiệu về diễn giả</t>
  </si>
  <si>
    <t>Viết bài review sau khóa học</t>
  </si>
  <si>
    <t>2015 Số lượng dự kiến</t>
  </si>
  <si>
    <t>Seeding trên các diễn đàn</t>
  </si>
  <si>
    <t>2015 TỔNG</t>
  </si>
  <si>
    <t>Số bài</t>
  </si>
  <si>
    <t>Nhân sự</t>
  </si>
  <si>
    <t>Đăng bài lên trang vệ tinh</t>
  </si>
  <si>
    <t>Đăng bài từ website lên fanpage</t>
  </si>
  <si>
    <t>Quảng cáo tăng like fanpage</t>
  </si>
  <si>
    <t>Đăng khóa học từ site lên fanpage</t>
  </si>
  <si>
    <t>Quảng cáo bài post tăng độ tương tác + fan</t>
  </si>
  <si>
    <t>Quảng cáo khóa học</t>
  </si>
  <si>
    <t>Chuẩn bị những cuộc thi với phần quà cho fans</t>
  </si>
  <si>
    <t>Lập sự kiện khóa học</t>
  </si>
  <si>
    <t>Quảng cáo re-marketing trên facebook</t>
  </si>
  <si>
    <t>THIẾT KẾ BANNER</t>
  </si>
  <si>
    <t>Thiết kế bộ banner tiêu chuẩn để quảng cáo FB</t>
  </si>
  <si>
    <t>Xây dựng các minisite để tặng quà cho học viên</t>
  </si>
  <si>
    <t>Thiết kế logo và bộ nhận diện</t>
  </si>
  <si>
    <t xml:space="preserve">BRANDING </t>
  </si>
  <si>
    <t>Thiết kế banner cho website</t>
  </si>
  <si>
    <t>Thiết kế hình đại diện cho các khóa học</t>
  </si>
  <si>
    <t>TIÊU CHÍ</t>
  </si>
  <si>
    <t>THÔNG SỐ</t>
  </si>
  <si>
    <t>SỐ LƯỢNG</t>
  </si>
  <si>
    <t>Thiết kế &amp; Video &amp; Chụp Ảnh</t>
  </si>
  <si>
    <t>Video intro giới thiệu Học viện Eva (10 - 30s)</t>
  </si>
  <si>
    <t>Video giới thiệu các diễn giả</t>
  </si>
  <si>
    <t>VIDEO NỘI BỘ</t>
  </si>
  <si>
    <t>VIDEO VIRAL</t>
  </si>
  <si>
    <t>VIDEO LIÊN QUAN ĐẾN KHÓA HỌC</t>
  </si>
  <si>
    <t>ADWORDS PLAN</t>
  </si>
  <si>
    <t>EMAIL MARKETING PLAN</t>
  </si>
  <si>
    <t>CHIẾN DỊCH EMAIL MARKETING</t>
  </si>
  <si>
    <t>LANDINGPAGE</t>
  </si>
  <si>
    <t>Landingpage và submit email cho khóa  học</t>
  </si>
  <si>
    <t>Langingpage quà tặng hỗ trợ cho khóa học</t>
  </si>
  <si>
    <t>Thiết kế bộ banner phục vụ cho email marketing</t>
  </si>
  <si>
    <t>Video trích dẫn khóa học</t>
  </si>
  <si>
    <t>Video cảm nhận của học viên</t>
  </si>
  <si>
    <t>Video case study của học viên</t>
  </si>
  <si>
    <t>Video viral của giảng viên về khóa học</t>
  </si>
  <si>
    <t>QUÀ TẶNG</t>
  </si>
  <si>
    <t>Ebook quà tặng</t>
  </si>
  <si>
    <t>Quà tặng sách / vật phẩm thực tế</t>
  </si>
  <si>
    <t>Quà tặng coupon khóa học</t>
  </si>
  <si>
    <t>Lập group fb Học viện Eva giao lưu học viên</t>
  </si>
  <si>
    <t>Cài đặt thống kê Google Analytics</t>
  </si>
  <si>
    <t>Cài đặt chiến dịch Google Adwords</t>
  </si>
  <si>
    <t>Thiết kế banner tiêu chuẩn qcao remarketing cho khóa học</t>
  </si>
  <si>
    <t xml:space="preserve">Cài đặt mã remarketing </t>
  </si>
  <si>
    <t>Chạy chiến dịch quảng cáo remarketing cho khóa học</t>
  </si>
  <si>
    <t>Trưởng dự án</t>
  </si>
  <si>
    <t>TỔNG</t>
  </si>
  <si>
    <t>Viết bài &amp; SEO (duyệt bài Freelancer)</t>
  </si>
  <si>
    <t xml:space="preserve">mua sắm, làm đẹp </t>
  </si>
  <si>
    <t>Lên kịch bản email marketing khóa học (Autoresponder)</t>
  </si>
  <si>
    <t>Viết e-mail bán khóa học (Newsletter)</t>
  </si>
  <si>
    <t>Lên từ khóa dựa theo các ý chính của khóa học</t>
  </si>
  <si>
    <t>Danh sách các forum seeding</t>
  </si>
  <si>
    <t>Các minisite</t>
  </si>
  <si>
    <t>Site tặng ebook</t>
  </si>
  <si>
    <t>Site tặng ebook: dạy con, làm đẹp, giữ hạnh phúc ..v.v</t>
  </si>
  <si>
    <t>Thiết kế hình minh họa cho các dịch vụ EVA</t>
  </si>
  <si>
    <t>Thiết kế ebook tặng học viên</t>
  </si>
  <si>
    <t>Thiết kế các hình ảnh đi kèm nội dung cho bài post</t>
  </si>
  <si>
    <t>Lên danh sách các từ khóa cần qc liên quan khóa học</t>
  </si>
  <si>
    <t>VIDEO KỸ NĂNG MỀM KHÁC</t>
  </si>
  <si>
    <t>Video khác (dạy nấu ăn, dạy làm đồ thủ công .v..v.v)</t>
  </si>
  <si>
    <t xml:space="preserve">Video dạng slide về kỹ năng mềm </t>
  </si>
  <si>
    <t>Video kỹ năng mềm cho phụ nữ do các giảng viên chia sẻ</t>
  </si>
  <si>
    <t>Ghi chú</t>
  </si>
  <si>
    <t>Video đánh dấu từng mốc phát triển của HVEVA</t>
  </si>
  <si>
    <t>Quay trước / trong / sau khóa học</t>
  </si>
  <si>
    <t>Quay trước khóa học</t>
  </si>
  <si>
    <t>SOCIAL MEDIA KHÁC</t>
  </si>
  <si>
    <t>INSTAGRAM</t>
  </si>
  <si>
    <t>SLIDESHARE</t>
  </si>
  <si>
    <t>ZAPIER</t>
  </si>
  <si>
    <t>Chạy thử &gt;&gt;&gt;Cài đặt &gt;&gt;&gt; Mua licence Zapier</t>
  </si>
  <si>
    <t xml:space="preserve">Quản lý và điều chỉnh nội dung đăng tải trên Zapier </t>
  </si>
  <si>
    <t xml:space="preserve">Tìm kiếm, biên tập và đăng tải các ebook, pdf, ppt lên </t>
  </si>
  <si>
    <t>Cấu hình SEO cho các slide</t>
  </si>
  <si>
    <t>Đăng ký, kết nối và gia tăng follower trên INSTAGRAM</t>
  </si>
  <si>
    <t>Lựa chọn hình ảnh đẹp / nội dung hay từ fb đăng lên INST</t>
  </si>
  <si>
    <t>NHÂN SỰ FULLTIME</t>
  </si>
  <si>
    <t>NHÂN SỰ PART TIME</t>
  </si>
  <si>
    <t>Viết bài chuẩn SEO</t>
  </si>
  <si>
    <t>NHÂN SỰ SỰ KiỆN</t>
  </si>
  <si>
    <t>Lễ Tân / Thu tiền</t>
  </si>
  <si>
    <t>Action Team</t>
  </si>
  <si>
    <t>DJ / Sound</t>
  </si>
  <si>
    <t>Photographer</t>
  </si>
  <si>
    <t>NHÂN SỰ PARTIME</t>
  </si>
  <si>
    <t>Quảng cáo Facebook &amp; Quảng cáo Google</t>
  </si>
  <si>
    <t xml:space="preserve">xđfd
</t>
  </si>
  <si>
    <t>Thiết kế và upload video từ youtube &gt;&gt; fb</t>
  </si>
  <si>
    <t>Bài 300 chữ</t>
  </si>
  <si>
    <t>Bài 500 chữ</t>
  </si>
  <si>
    <t>Bài 600 chữ</t>
  </si>
  <si>
    <t>Bài 800 chữ</t>
  </si>
  <si>
    <t>Bài Copy</t>
  </si>
  <si>
    <t>Viết nội dung cho landingpage</t>
  </si>
  <si>
    <t>NGÂN SÁCH ViẾT BÀI / NỘI DUNG (HÀNG THÁNG)</t>
  </si>
  <si>
    <t>2014 Chi phí dự kiến</t>
  </si>
  <si>
    <t>NỘI DUNG</t>
  </si>
  <si>
    <t>Đơn giá</t>
  </si>
  <si>
    <t>2015 Total</t>
  </si>
  <si>
    <t>BRANDING &amp; DESIGN</t>
  </si>
  <si>
    <t>SOFTWARE</t>
  </si>
  <si>
    <t>Design (e.g. InDesign)</t>
  </si>
  <si>
    <t>Project management (e.g. Basecamp)</t>
  </si>
  <si>
    <t>Analytics (e.g. TrackMaven)</t>
  </si>
  <si>
    <t>Marketing automation (e.g. HubSpot)</t>
  </si>
  <si>
    <t>Webinar hosting (e.g. WebEx)</t>
  </si>
  <si>
    <t>PUBLISHING TOOLS</t>
  </si>
  <si>
    <t>Blogging platform (e.g. HubSpot)</t>
  </si>
  <si>
    <t>Landing page/CTA system (e.g. HubSpot)</t>
  </si>
  <si>
    <t>Premium content platform (e.g. SlideShare PRO)</t>
  </si>
  <si>
    <t>SERVICES</t>
  </si>
  <si>
    <t>Storage/file-sharing (e.g. Box)</t>
  </si>
  <si>
    <t>Stock photography subscription (e.g. ThinkStock)</t>
  </si>
  <si>
    <t>Licensed/syndicated content (e.g. NewsCred)</t>
  </si>
  <si>
    <t>Content curation (e.g. Curata)</t>
  </si>
  <si>
    <t>FREELANCERS</t>
  </si>
  <si>
    <t>Writers</t>
  </si>
  <si>
    <t>Designers</t>
  </si>
  <si>
    <t>Developers</t>
  </si>
  <si>
    <t>Bài do team Eva tự biên tập &amp; đăng</t>
  </si>
  <si>
    <t>Bài đặt hàng Freelancer</t>
  </si>
  <si>
    <t>Chi phí Google Adwords</t>
  </si>
  <si>
    <t>DISPLAY &amp; RETARGETING</t>
  </si>
  <si>
    <t>Quảng cáo Google Re-Marketing</t>
  </si>
  <si>
    <t>Quảng cáo Facebook Re-Marketing</t>
  </si>
  <si>
    <t>AFFILIATE</t>
  </si>
  <si>
    <t>Quảng cáo Facebook bài viết</t>
  </si>
  <si>
    <t>Quảng cáo Facebook LIKE fanpage</t>
  </si>
  <si>
    <t>LEAD GENERATION</t>
  </si>
  <si>
    <t>2014 Actual Expenses</t>
  </si>
  <si>
    <t>PAID ADVERTISING</t>
  </si>
  <si>
    <t>SEARCH</t>
  </si>
  <si>
    <t>CPC</t>
  </si>
  <si>
    <t>CPM</t>
  </si>
  <si>
    <t>SOCIAL</t>
  </si>
  <si>
    <t>Facebook Ads</t>
  </si>
  <si>
    <t>Twitter Ads</t>
  </si>
  <si>
    <t>LinkedIn Ads</t>
  </si>
  <si>
    <t>Pinterest Promoted Pins</t>
  </si>
  <si>
    <t>Instagram Ads</t>
  </si>
  <si>
    <t>Content discovery platform (e.g. Outbrain)</t>
  </si>
  <si>
    <t>Dedicated email send - fixed cost</t>
  </si>
  <si>
    <t>Dedicated email send - CPL (cost per lead)</t>
  </si>
  <si>
    <t>Viết nội dung cho landingpage /mini site</t>
  </si>
  <si>
    <t>Thiết kế standee cho các khóa học</t>
  </si>
  <si>
    <t>Thiết kế + in ấn + khung standy khóa học</t>
  </si>
  <si>
    <t>Xây dựng các fanpage vệ tinh / cộng đồng hỗ trợ</t>
  </si>
  <si>
    <t xml:space="preserve">CỐC CỐC </t>
  </si>
  <si>
    <t>Công cụ hỗ trợ học viên trực tuyến Subiz</t>
  </si>
  <si>
    <t>Quảng cáo trên Cốc cốc</t>
  </si>
  <si>
    <t>Khai thác các kênh Marketing của Giảng Viên</t>
  </si>
  <si>
    <t>MARKETING MIX</t>
  </si>
  <si>
    <t>Xây dựng và quản lý kênh online của giảng viên</t>
  </si>
  <si>
    <t>CÔNG CỤ XUẤT BẢN</t>
  </si>
  <si>
    <t>T10 total</t>
  </si>
  <si>
    <t>T11Total</t>
  </si>
  <si>
    <t>Công cụ email marketing Getresponse</t>
  </si>
  <si>
    <t>T12 Total</t>
  </si>
  <si>
    <t>VIẾT BÀI</t>
  </si>
  <si>
    <t>BÀI VIẾT</t>
  </si>
  <si>
    <t>NGÂN SÁCH QUẢNG CÁO TRẢ TIỀN (HÀNG THÁNG)</t>
  </si>
  <si>
    <t>QUẢNG CÁO TRẢ TIỀN</t>
  </si>
  <si>
    <t>2015 Projected Expenses</t>
  </si>
  <si>
    <t xml:space="preserve">Chi phí viết bài </t>
  </si>
  <si>
    <t>NGÂN SÁCH MARKETING HỌC VIỆN EVA T10/2015</t>
  </si>
  <si>
    <t>Chi phí đăng bài trên báo bình thường</t>
  </si>
  <si>
    <t>Chi phí đăng bài trên báo VIP</t>
  </si>
  <si>
    <t>Email marketing &amp; Subiz</t>
  </si>
  <si>
    <t>Chiến dịch/Post</t>
  </si>
  <si>
    <t>BÁO MỚI</t>
  </si>
  <si>
    <t>Quảng cáo trên Báo mới</t>
  </si>
  <si>
    <t>CHIẾN DỊCH QUẢNG CÁO ADWORDS</t>
  </si>
  <si>
    <t>CHIẾN DỊCH QUẢNG CÁO REMARKETING</t>
  </si>
  <si>
    <t>Chi phí đăng bài PR trên báo thường</t>
  </si>
  <si>
    <t>Chi phí đăng bài PR trên báo VIP</t>
  </si>
  <si>
    <t>QUẢNG CÁO</t>
  </si>
  <si>
    <t>CUỘC THI &amp; SỰ KIỆN</t>
  </si>
  <si>
    <t>QUẢNG CÁO GOOGLE</t>
  </si>
  <si>
    <t>QUẢNG CÁO FACEBOOK</t>
  </si>
  <si>
    <t>TRUYỀN THÔNG  &amp; PR</t>
  </si>
  <si>
    <t xml:space="preserve">CHI PHÍ PHẦN MỀM </t>
  </si>
  <si>
    <t xml:space="preserve">BÀI VIẾT </t>
  </si>
  <si>
    <t>Quản trị fb group Học viện Eva</t>
  </si>
  <si>
    <t>GOOGLE</t>
  </si>
  <si>
    <t>Quảng cáo Google Adwords từ khóa</t>
  </si>
  <si>
    <t>TỶ LỆ TĂNG</t>
  </si>
  <si>
    <t>CHI PHÍ NHÂN SỰ</t>
  </si>
  <si>
    <t>Nhân sự phụ trách quảng cáo FB &amp; Adwords</t>
  </si>
  <si>
    <t xml:space="preserve">Nhân sự phụ trách viết bài </t>
  </si>
  <si>
    <t>Nhân sự phụ trách video / chụp ảnh / thiết kế</t>
  </si>
  <si>
    <t>Thưởng</t>
  </si>
  <si>
    <t>Trưởng phòng</t>
  </si>
  <si>
    <t>Quảng cáo Google Re-marketing</t>
  </si>
  <si>
    <t>FORUM SEEDING</t>
  </si>
  <si>
    <t>http://webketoan.com/</t>
  </si>
  <si>
    <t>http://www.webtretho.com/forum/</t>
  </si>
  <si>
    <t>FACEBOOK GROUP</t>
  </si>
  <si>
    <t>http://lamchame.com/</t>
  </si>
  <si>
    <t>https://www.lamchame.com/forum/</t>
  </si>
  <si>
    <t>http://toiyeuphunu.net/</t>
  </si>
  <si>
    <t>http://phunuvn.net/</t>
  </si>
  <si>
    <t>http://sotaychame.com/dien-dan.html</t>
  </si>
  <si>
    <t>http://diendan.phunuhiendai.com.vn</t>
  </si>
  <si>
    <t>http://www.tamsuphaidep.com/</t>
  </si>
  <si>
    <t>http://dangbau.com/</t>
  </si>
  <si>
    <t>http://www.diendanvochong.com/</t>
  </si>
  <si>
    <t>http://kenhphunu.com/</t>
  </si>
  <si>
    <t>http://memmai.com/</t>
  </si>
  <si>
    <t>http://netdepphunu.com/</t>
  </si>
  <si>
    <t>http://yeutre.vn/dien-dan/</t>
  </si>
  <si>
    <t>http://chinhem.com/tam</t>
  </si>
  <si>
    <t>http://hoiphunu.com/forums/</t>
  </si>
  <si>
    <t>http://nhatkybe.vn/diendan/dien-dan/</t>
  </si>
  <si>
    <t>https://www.facebook.com/groups/memmai/?ref=ts&amp;fref=ts</t>
  </si>
  <si>
    <t>https://www.facebook.com/groups/291461037710900/</t>
  </si>
  <si>
    <t>https://www.facebook.com/groups/sieuthimevabe.thegioimevabe/</t>
  </si>
  <si>
    <t>https://www.facebook.com/groups/211437162367182/</t>
  </si>
  <si>
    <t>https://www.facebook.com/groups/ShopKidsHaNoi/</t>
  </si>
  <si>
    <t>https://www.facebook.com/groups/571183066361517/</t>
  </si>
  <si>
    <t>https://www.facebook.com/groups/HOIBUONBANDANHCHOMEVABE123/</t>
  </si>
  <si>
    <t>https://www.facebook.com/groups/chibimart/</t>
  </si>
  <si>
    <t>https://www.facebook.com/groups/hoicacmelamchame/</t>
  </si>
  <si>
    <t>https://www.facebook.com/groups/1535335846706961/</t>
  </si>
  <si>
    <t>https://www.facebook.com/groups/1604540523148698/</t>
  </si>
  <si>
    <t>https://www.facebook.com/groups/LamDepShop/</t>
  </si>
  <si>
    <t>https://www.facebook.com/groups/LAMCHAME1/?ref=browser</t>
  </si>
  <si>
    <t>https://www.facebook.com/groups/hoieva/</t>
  </si>
  <si>
    <t>https://www.facebook.com/groups/444269095628784/</t>
  </si>
  <si>
    <t>https://www.facebook.com/groups/425972910799449/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</si>
</sst>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9" x14ac:knownFonts="1">
    <font>
      <sz val="11"/>
      <color theme="1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22"/>
      <color theme="1"/>
      <name val="Cambria"/>
      <family val="2"/>
      <scheme val="minor"/>
    </font>
    <font>
      <sz val="26"/>
      <color theme="1"/>
      <name val="Cambria"/>
      <family val="2"/>
      <scheme val="minor"/>
    </font>
    <font>
      <b/>
      <sz val="11"/>
      <color theme="1"/>
      <name val="Cambria"/>
      <family val="1"/>
      <scheme val="minor"/>
    </font>
    <font>
      <b/>
      <sz val="18"/>
      <color rgb="FF000000"/>
      <name val="Cambria"/>
      <family val="2"/>
      <scheme val="minor"/>
    </font>
    <font>
      <sz val="11"/>
      <color rgb="FF000000"/>
      <name val="Cambria"/>
      <family val="2"/>
      <scheme val="minor"/>
    </font>
    <font>
      <b/>
      <sz val="11"/>
      <color rgb="FF000000"/>
      <name val="Cambria"/>
      <family val="2"/>
      <scheme val="minor"/>
    </font>
    <font>
      <b/>
      <sz val="14"/>
      <color theme="0"/>
      <name val="Cambria"/>
      <scheme val="minor"/>
    </font>
    <font>
      <b/>
      <sz val="14"/>
      <color rgb="FF000000"/>
      <name val="Cambria"/>
      <scheme val="minor"/>
    </font>
    <font>
      <sz val="22"/>
      <color rgb="FF000000"/>
      <name val="Cambria"/>
      <family val="2"/>
      <scheme val="minor"/>
    </font>
    <font>
      <b/>
      <sz val="14"/>
      <color theme="0"/>
      <name val="Cambria"/>
      <family val="1"/>
      <scheme val="minor"/>
    </font>
    <font>
      <b/>
      <sz val="20"/>
      <color theme="1"/>
      <name val="Cambria"/>
      <family val="2"/>
      <scheme val="minor"/>
    </font>
    <font>
      <b/>
      <sz val="14"/>
      <color theme="0"/>
      <name val="Cambria"/>
      <family val="2"/>
      <scheme val="minor"/>
    </font>
    <font>
      <b/>
      <sz val="14"/>
      <color rgb="FF000000"/>
      <name val="Cambria"/>
      <family val="2"/>
      <scheme val="minor"/>
    </font>
    <font>
      <b/>
      <sz val="11"/>
      <color rgb="FF000000"/>
      <name val="Cambria"/>
      <family val="1"/>
      <scheme val="minor"/>
    </font>
    <font>
      <sz val="16"/>
      <color rgb="FF000000"/>
      <name val="Cambria"/>
      <family val="2"/>
      <scheme val="minor"/>
    </font>
    <font>
      <b/>
      <sz val="16"/>
      <color rgb="FF000000"/>
      <name val="Cambria"/>
      <family val="2"/>
      <scheme val="minor"/>
    </font>
    <font>
      <u/>
      <sz val="11"/>
      <color theme="10"/>
      <name val="Cambria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A2D507"/>
        <bgColor indexed="64"/>
      </patternFill>
    </fill>
    <fill>
      <patternFill patternType="solid">
        <fgColor rgb="FFFEBC09"/>
        <bgColor indexed="64"/>
      </patternFill>
    </fill>
    <fill>
      <patternFill patternType="solid">
        <fgColor rgb="FF1295FF"/>
        <bgColor indexed="64"/>
      </patternFill>
    </fill>
    <fill>
      <patternFill patternType="solid">
        <fgColor rgb="FFE90098"/>
        <bgColor indexed="64"/>
      </patternFill>
    </fill>
    <fill>
      <patternFill patternType="solid">
        <fgColor rgb="FF5E2AD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1" xfId="0" applyFont="1" applyBorder="1"/>
    <xf numFmtId="17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8" fillId="3" borderId="0" xfId="0" applyFont="1" applyFill="1"/>
    <xf numFmtId="164" fontId="6" fillId="3" borderId="0" xfId="0" applyNumberFormat="1" applyFont="1" applyFill="1"/>
    <xf numFmtId="0" fontId="6" fillId="0" borderId="0" xfId="0" applyFont="1"/>
    <xf numFmtId="0" fontId="8" fillId="4" borderId="0" xfId="0" applyFont="1" applyFill="1"/>
    <xf numFmtId="0" fontId="6" fillId="0" borderId="0" xfId="0" applyFont="1" applyBorder="1"/>
    <xf numFmtId="0" fontId="8" fillId="5" borderId="0" xfId="0" applyFont="1" applyFill="1" applyBorder="1"/>
    <xf numFmtId="0" fontId="8" fillId="6" borderId="0" xfId="0" applyFont="1" applyFill="1" applyBorder="1"/>
    <xf numFmtId="0" fontId="6" fillId="0" borderId="1" xfId="0" applyFont="1" applyBorder="1"/>
    <xf numFmtId="0" fontId="9" fillId="0" borderId="0" xfId="0" applyFont="1"/>
    <xf numFmtId="3" fontId="6" fillId="0" borderId="0" xfId="0" applyNumberFormat="1" applyFont="1"/>
    <xf numFmtId="3" fontId="6" fillId="4" borderId="0" xfId="0" applyNumberFormat="1" applyFont="1" applyFill="1"/>
    <xf numFmtId="3" fontId="6" fillId="5" borderId="0" xfId="0" applyNumberFormat="1" applyFont="1" applyFill="1" applyBorder="1"/>
    <xf numFmtId="3" fontId="6" fillId="0" borderId="0" xfId="0" applyNumberFormat="1" applyFont="1" applyBorder="1"/>
    <xf numFmtId="3" fontId="6" fillId="6" borderId="0" xfId="0" applyNumberFormat="1" applyFont="1" applyFill="1" applyBorder="1"/>
    <xf numFmtId="3" fontId="6" fillId="0" borderId="1" xfId="0" applyNumberFormat="1" applyFont="1" applyBorder="1"/>
    <xf numFmtId="3" fontId="7" fillId="0" borderId="0" xfId="0" applyNumberFormat="1" applyFont="1"/>
    <xf numFmtId="3" fontId="10" fillId="0" borderId="0" xfId="0" applyNumberFormat="1" applyFont="1"/>
    <xf numFmtId="0" fontId="4" fillId="0" borderId="0" xfId="0" applyFont="1" applyAlignment="1">
      <alignment horizontal="center"/>
    </xf>
    <xf numFmtId="0" fontId="11" fillId="4" borderId="0" xfId="0" applyFont="1" applyFill="1"/>
    <xf numFmtId="0" fontId="11" fillId="5" borderId="0" xfId="0" applyFont="1" applyFill="1" applyBorder="1"/>
    <xf numFmtId="0" fontId="11" fillId="6" borderId="0" xfId="0" applyFont="1" applyFill="1" applyBorder="1"/>
    <xf numFmtId="0" fontId="11" fillId="3" borderId="0" xfId="0" applyFont="1" applyFill="1"/>
    <xf numFmtId="0" fontId="10" fillId="2" borderId="0" xfId="0" applyFont="1" applyFill="1"/>
    <xf numFmtId="17" fontId="7" fillId="0" borderId="0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13" fillId="3" borderId="0" xfId="0" applyFont="1" applyFill="1"/>
    <xf numFmtId="0" fontId="13" fillId="4" borderId="0" xfId="0" applyFont="1" applyFill="1"/>
    <xf numFmtId="0" fontId="13" fillId="6" borderId="0" xfId="0" applyFont="1" applyFill="1" applyBorder="1"/>
    <xf numFmtId="164" fontId="6" fillId="6" borderId="0" xfId="0" applyNumberFormat="1" applyFont="1" applyFill="1" applyBorder="1"/>
    <xf numFmtId="0" fontId="0" fillId="0" borderId="0" xfId="0" applyBorder="1"/>
    <xf numFmtId="0" fontId="14" fillId="0" borderId="0" xfId="0" applyFont="1"/>
    <xf numFmtId="164" fontId="6" fillId="0" borderId="0" xfId="0" applyNumberFormat="1" applyFont="1"/>
    <xf numFmtId="164" fontId="6" fillId="4" borderId="0" xfId="0" applyNumberFormat="1" applyFont="1" applyFill="1"/>
    <xf numFmtId="0" fontId="13" fillId="5" borderId="0" xfId="0" applyFont="1" applyFill="1" applyBorder="1"/>
    <xf numFmtId="164" fontId="6" fillId="5" borderId="0" xfId="0" applyNumberFormat="1" applyFont="1" applyFill="1" applyBorder="1"/>
    <xf numFmtId="164" fontId="6" fillId="0" borderId="0" xfId="0" applyNumberFormat="1" applyFont="1" applyBorder="1"/>
    <xf numFmtId="164" fontId="6" fillId="0" borderId="1" xfId="0" applyNumberFormat="1" applyFont="1" applyBorder="1"/>
    <xf numFmtId="164" fontId="7" fillId="0" borderId="0" xfId="0" applyNumberFormat="1" applyFont="1"/>
    <xf numFmtId="0" fontId="13" fillId="7" borderId="0" xfId="0" applyFont="1" applyFill="1" applyBorder="1"/>
    <xf numFmtId="3" fontId="6" fillId="7" borderId="0" xfId="0" applyNumberFormat="1" applyFont="1" applyFill="1" applyBorder="1"/>
    <xf numFmtId="164" fontId="6" fillId="7" borderId="0" xfId="0" applyNumberFormat="1" applyFont="1" applyFill="1" applyBorder="1"/>
    <xf numFmtId="3" fontId="5" fillId="2" borderId="0" xfId="0" applyNumberFormat="1" applyFont="1" applyFill="1"/>
    <xf numFmtId="3" fontId="15" fillId="0" borderId="0" xfId="0" applyNumberFormat="1" applyFont="1"/>
    <xf numFmtId="0" fontId="15" fillId="0" borderId="0" xfId="0" applyFont="1"/>
    <xf numFmtId="0" fontId="15" fillId="0" borderId="0" xfId="0" applyFont="1" applyBorder="1"/>
    <xf numFmtId="0" fontId="13" fillId="8" borderId="0" xfId="0" applyFont="1" applyFill="1" applyBorder="1"/>
    <xf numFmtId="9" fontId="0" fillId="0" borderId="0" xfId="0" applyNumberFormat="1"/>
    <xf numFmtId="0" fontId="13" fillId="9" borderId="0" xfId="0" applyFont="1" applyFill="1" applyBorder="1"/>
    <xf numFmtId="3" fontId="16" fillId="0" borderId="0" xfId="0" applyNumberFormat="1" applyFont="1"/>
    <xf numFmtId="3" fontId="17" fillId="0" borderId="0" xfId="0" applyNumberFormat="1" applyFont="1"/>
    <xf numFmtId="0" fontId="18" fillId="0" borderId="0" xfId="1" applyAlignment="1" applyProtection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35</xdr:row>
      <xdr:rowOff>123825</xdr:rowOff>
    </xdr:from>
    <xdr:to>
      <xdr:col>6</xdr:col>
      <xdr:colOff>19050</xdr:colOff>
      <xdr:row>38</xdr:row>
      <xdr:rowOff>190500</xdr:rowOff>
    </xdr:to>
    <xdr:cxnSp macro="">
      <xdr:nvCxnSpPr>
        <xdr:cNvPr id="3" name="Straight Arrow Connector 5"/>
        <xdr:cNvCxnSpPr>
          <a:cxnSpLocks noChangeShapeType="1"/>
        </xdr:cNvCxnSpPr>
      </xdr:nvCxnSpPr>
      <xdr:spPr bwMode="auto">
        <a:xfrm flipH="1">
          <a:off x="5429250" y="5191125"/>
          <a:ext cx="1990725" cy="638175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dist="20000" dir="5400000" rotWithShape="0">
            <a:srgbClr val="808080">
              <a:alpha val="37999"/>
            </a:srgbClr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)%20DIGITAL%20MARKETING%20PLAN%20for%20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- NS"/>
      <sheetName val="CONTENT&amp;SEO"/>
      <sheetName val="FACEBOOK"/>
      <sheetName val="ADWORDS"/>
      <sheetName val="YOUTUBE"/>
      <sheetName val="EMAIL MARKETING"/>
      <sheetName val="OVERVIEW"/>
      <sheetName val="KHÁC"/>
    </sheetNames>
    <sheetDataSet>
      <sheetData sheetId="0" refreshError="1"/>
      <sheetData sheetId="1" refreshError="1">
        <row r="9">
          <cell r="B9">
            <v>44</v>
          </cell>
          <cell r="C9">
            <v>66</v>
          </cell>
          <cell r="D9">
            <v>88</v>
          </cell>
        </row>
        <row r="16">
          <cell r="B16">
            <v>2</v>
          </cell>
          <cell r="C16">
            <v>3</v>
          </cell>
          <cell r="D16">
            <v>3</v>
          </cell>
        </row>
        <row r="26">
          <cell r="B26">
            <v>3</v>
          </cell>
          <cell r="C26">
            <v>2</v>
          </cell>
          <cell r="D26">
            <v>3</v>
          </cell>
        </row>
        <row r="27">
          <cell r="B27">
            <v>3</v>
          </cell>
          <cell r="C27">
            <v>5</v>
          </cell>
          <cell r="D27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groups/chibimart/" TargetMode="External"/><Relationship Id="rId13" Type="http://schemas.openxmlformats.org/officeDocument/2006/relationships/hyperlink" Target="https://www.facebook.com/groups/LAMCHAME1/?ref=browser" TargetMode="External"/><Relationship Id="rId3" Type="http://schemas.openxmlformats.org/officeDocument/2006/relationships/hyperlink" Target="https://www.facebook.com/groups/sieuthimevabe.thegioimevabe/" TargetMode="External"/><Relationship Id="rId7" Type="http://schemas.openxmlformats.org/officeDocument/2006/relationships/hyperlink" Target="https://www.facebook.com/groups/HOIBUONBANDANHCHOMEVABE123/" TargetMode="External"/><Relationship Id="rId12" Type="http://schemas.openxmlformats.org/officeDocument/2006/relationships/hyperlink" Target="https://www.facebook.com/groups/LamDepShop/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s://www.facebook.com/groups/291461037710900/" TargetMode="External"/><Relationship Id="rId16" Type="http://schemas.openxmlformats.org/officeDocument/2006/relationships/hyperlink" Target="https://www.facebook.com/groups/425972910799449/" TargetMode="External"/><Relationship Id="rId1" Type="http://schemas.openxmlformats.org/officeDocument/2006/relationships/hyperlink" Target="http://diendan.phunuhiendai.com.vn/" TargetMode="External"/><Relationship Id="rId6" Type="http://schemas.openxmlformats.org/officeDocument/2006/relationships/hyperlink" Target="https://www.facebook.com/groups/571183066361517/" TargetMode="External"/><Relationship Id="rId11" Type="http://schemas.openxmlformats.org/officeDocument/2006/relationships/hyperlink" Target="https://www.facebook.com/groups/1604540523148698/" TargetMode="External"/><Relationship Id="rId5" Type="http://schemas.openxmlformats.org/officeDocument/2006/relationships/hyperlink" Target="https://www.facebook.com/groups/ShopKidsHaNoi/" TargetMode="External"/><Relationship Id="rId15" Type="http://schemas.openxmlformats.org/officeDocument/2006/relationships/hyperlink" Target="https://www.facebook.com/groups/444269095628784/" TargetMode="External"/><Relationship Id="rId10" Type="http://schemas.openxmlformats.org/officeDocument/2006/relationships/hyperlink" Target="https://www.facebook.com/groups/1535335846706961/" TargetMode="External"/><Relationship Id="rId4" Type="http://schemas.openxmlformats.org/officeDocument/2006/relationships/hyperlink" Target="https://www.facebook.com/groups/211437162367182/" TargetMode="External"/><Relationship Id="rId9" Type="http://schemas.openxmlformats.org/officeDocument/2006/relationships/hyperlink" Target="https://www.facebook.com/groups/hoicacmelamchame/" TargetMode="External"/><Relationship Id="rId14" Type="http://schemas.openxmlformats.org/officeDocument/2006/relationships/hyperlink" Target="https://www.facebook.com/groups/hoiev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4.25" x14ac:dyDescent="0.2"/>
  <cols>
    <col min="1" max="1" width="36.625" bestFit="1" customWidth="1"/>
    <col min="2" max="4" width="14.25" bestFit="1" customWidth="1"/>
    <col min="5" max="5" width="16" bestFit="1" customWidth="1"/>
  </cols>
  <sheetData>
    <row r="1" spans="1:5" ht="25.5" x14ac:dyDescent="0.35">
      <c r="A1" s="61" t="s">
        <v>242</v>
      </c>
      <c r="B1" s="61"/>
      <c r="C1" s="61"/>
      <c r="D1" s="61"/>
      <c r="E1" s="61"/>
    </row>
    <row r="2" spans="1:5" x14ac:dyDescent="0.2">
      <c r="A2" s="1"/>
    </row>
    <row r="3" spans="1:5" ht="22.5" x14ac:dyDescent="0.3">
      <c r="A3" s="4" t="s">
        <v>240</v>
      </c>
      <c r="B3" s="5"/>
      <c r="C3" s="5"/>
      <c r="D3" s="5"/>
      <c r="E3" s="5"/>
    </row>
    <row r="4" spans="1:5" x14ac:dyDescent="0.2">
      <c r="A4" s="6" t="s">
        <v>239</v>
      </c>
      <c r="B4" s="7" t="s">
        <v>13</v>
      </c>
      <c r="C4" s="7" t="s">
        <v>14</v>
      </c>
      <c r="D4" s="7" t="s">
        <v>15</v>
      </c>
      <c r="E4" s="8" t="s">
        <v>176</v>
      </c>
    </row>
    <row r="5" spans="1:5" ht="18" x14ac:dyDescent="0.25">
      <c r="A5" s="35" t="s">
        <v>259</v>
      </c>
      <c r="B5" s="10"/>
      <c r="C5" s="10"/>
      <c r="D5" s="10"/>
      <c r="E5" s="10"/>
    </row>
    <row r="6" spans="1:5" x14ac:dyDescent="0.2">
      <c r="A6" s="11" t="s">
        <v>241</v>
      </c>
      <c r="B6" s="18">
        <f>'NS Viết bài'!G12</f>
        <v>6790000</v>
      </c>
      <c r="C6" s="18">
        <f>'NS Viết bài'!H12</f>
        <v>10630000</v>
      </c>
      <c r="D6" s="18">
        <f>'NS Viết bài'!I12</f>
        <v>13320000</v>
      </c>
      <c r="E6" s="18">
        <f>SUM(B6:D6)</f>
        <v>30740000</v>
      </c>
    </row>
    <row r="7" spans="1:5" ht="18" x14ac:dyDescent="0.25">
      <c r="A7" s="36" t="s">
        <v>255</v>
      </c>
      <c r="B7" s="19"/>
      <c r="C7" s="19"/>
      <c r="D7" s="19"/>
      <c r="E7" s="19"/>
    </row>
    <row r="8" spans="1:5" x14ac:dyDescent="0.2">
      <c r="A8" s="11" t="s">
        <v>262</v>
      </c>
      <c r="B8" s="18">
        <f>'NS QCáo'!G6</f>
        <v>2000000</v>
      </c>
      <c r="C8" s="18">
        <f>'NS QCáo'!H6</f>
        <v>4000000</v>
      </c>
      <c r="D8" s="18">
        <f>'NS QCáo'!I6</f>
        <v>6000000</v>
      </c>
      <c r="E8" s="18">
        <f>SUM(B8:D8)</f>
        <v>12000000</v>
      </c>
    </row>
    <row r="9" spans="1:5" x14ac:dyDescent="0.2">
      <c r="A9" s="11" t="s">
        <v>270</v>
      </c>
      <c r="B9" s="18">
        <f>'NS QCáo'!G7</f>
        <v>2000000</v>
      </c>
      <c r="C9" s="18">
        <f>'NS QCáo'!H7</f>
        <v>4000000</v>
      </c>
      <c r="D9" s="18">
        <f>'NS QCáo'!I7</f>
        <v>6000000</v>
      </c>
      <c r="E9" s="18">
        <f>SUM(B9:D9)</f>
        <v>12000000</v>
      </c>
    </row>
    <row r="10" spans="1:5" ht="18" x14ac:dyDescent="0.25">
      <c r="A10" s="43" t="s">
        <v>256</v>
      </c>
      <c r="B10" s="20"/>
      <c r="C10" s="20"/>
      <c r="D10" s="20"/>
      <c r="E10" s="20"/>
    </row>
    <row r="11" spans="1:5" x14ac:dyDescent="0.2">
      <c r="A11" s="11" t="s">
        <v>204</v>
      </c>
      <c r="B11" s="21">
        <f>'NS QCáo'!G7</f>
        <v>2000000</v>
      </c>
      <c r="C11" s="21">
        <f>'NS QCáo'!H7</f>
        <v>4000000</v>
      </c>
      <c r="D11" s="21">
        <f>'NS QCáo'!I7</f>
        <v>6000000</v>
      </c>
      <c r="E11" s="21">
        <f>SUM(B11:D11)</f>
        <v>12000000</v>
      </c>
    </row>
    <row r="12" spans="1:5" x14ac:dyDescent="0.2">
      <c r="A12" s="13" t="s">
        <v>205</v>
      </c>
      <c r="B12" s="21">
        <f>'NS QCáo'!G12</f>
        <v>2000000</v>
      </c>
      <c r="C12" s="21">
        <f>'NS QCáo'!H12</f>
        <v>4000000</v>
      </c>
      <c r="D12" s="21">
        <f>'NS QCáo'!I12</f>
        <v>6000000</v>
      </c>
      <c r="E12" s="21">
        <f>SUM(B12:D12)</f>
        <v>12000000</v>
      </c>
    </row>
    <row r="13" spans="1:5" ht="18" x14ac:dyDescent="0.25">
      <c r="A13" s="37" t="s">
        <v>257</v>
      </c>
      <c r="B13" s="22"/>
      <c r="C13" s="22"/>
      <c r="D13" s="22"/>
      <c r="E13" s="22"/>
    </row>
    <row r="14" spans="1:5" x14ac:dyDescent="0.2">
      <c r="A14" s="13" t="s">
        <v>251</v>
      </c>
      <c r="B14" s="21">
        <f>'NS Viết bài'!G25</f>
        <v>3000000</v>
      </c>
      <c r="C14" s="21">
        <f>'NS Viết bài'!H25</f>
        <v>1500000</v>
      </c>
      <c r="D14" s="21">
        <f>'NS Viết bài'!H25</f>
        <v>1500000</v>
      </c>
      <c r="E14" s="21">
        <f>SUM(B14:D14)</f>
        <v>6000000</v>
      </c>
    </row>
    <row r="15" spans="1:5" x14ac:dyDescent="0.2">
      <c r="A15" s="13" t="s">
        <v>252</v>
      </c>
      <c r="B15" s="21">
        <f>'NS Viết bài'!G26</f>
        <v>6000000</v>
      </c>
      <c r="C15" s="21">
        <f>'NS Viết bài'!H26</f>
        <v>6000000</v>
      </c>
      <c r="D15" s="21">
        <f>'NS Viết bài'!H26</f>
        <v>6000000</v>
      </c>
      <c r="E15" s="21">
        <f>SUM(B15:D15)</f>
        <v>18000000</v>
      </c>
    </row>
    <row r="16" spans="1:5" ht="18" x14ac:dyDescent="0.25">
      <c r="A16" s="48" t="s">
        <v>258</v>
      </c>
      <c r="B16" s="49"/>
      <c r="C16" s="49"/>
      <c r="D16" s="49"/>
      <c r="E16" s="49"/>
    </row>
    <row r="17" spans="1:5" x14ac:dyDescent="0.2">
      <c r="A17" s="13" t="s">
        <v>245</v>
      </c>
      <c r="B17" s="21">
        <f>'NS Viết bài'!G16</f>
        <v>600000</v>
      </c>
      <c r="C17" s="21">
        <f>'NS Viết bài'!H16</f>
        <v>600000</v>
      </c>
      <c r="D17" s="21">
        <f>'NS Viết bài'!I16</f>
        <v>600000</v>
      </c>
      <c r="E17" s="21">
        <f>SUM(B17:D17)</f>
        <v>1800000</v>
      </c>
    </row>
    <row r="18" spans="1:5" x14ac:dyDescent="0.2">
      <c r="A18" s="13"/>
      <c r="B18" s="21"/>
      <c r="C18" s="21"/>
      <c r="D18" s="21"/>
      <c r="E18" s="21"/>
    </row>
    <row r="19" spans="1:5" ht="20.25" x14ac:dyDescent="0.3">
      <c r="A19" s="40" t="s">
        <v>62</v>
      </c>
      <c r="B19" s="58">
        <f>SUM(B6:B6,B8:B8,B11:B12,B14:B15,B17:B17)</f>
        <v>22390000</v>
      </c>
      <c r="C19" s="58">
        <f>SUM(C6:C6,C8:C8,C11:C12,C14:C15,C17:C17)</f>
        <v>30730000</v>
      </c>
      <c r="D19" s="58">
        <f>SUM(D6:D6,D8:D8,D11:D12,D14:D15,D17:D17)</f>
        <v>39420000</v>
      </c>
      <c r="E19" s="59">
        <f>SUM(B19:D19)</f>
        <v>92540000</v>
      </c>
    </row>
    <row r="20" spans="1:5" x14ac:dyDescent="0.2">
      <c r="A20" s="3" t="s">
        <v>263</v>
      </c>
      <c r="B20" s="56">
        <v>1</v>
      </c>
      <c r="C20">
        <f>(($B$20*C19)/$B$19)*100</f>
        <v>137.24877177311299</v>
      </c>
      <c r="D20">
        <f>(($B$20*D19)/$B$19)*100</f>
        <v>176.06074140241179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7" sqref="G7"/>
    </sheetView>
  </sheetViews>
  <sheetFormatPr defaultRowHeight="14.25" x14ac:dyDescent="0.2"/>
  <cols>
    <col min="1" max="1" width="13" customWidth="1"/>
    <col min="2" max="2" width="29.875" customWidth="1"/>
    <col min="3" max="3" width="3.375" customWidth="1"/>
    <col min="4" max="4" width="33.625" bestFit="1" customWidth="1"/>
    <col min="5" max="5" width="12.625" customWidth="1"/>
    <col min="6" max="6" width="3.5" customWidth="1"/>
    <col min="7" max="7" width="30.5" bestFit="1" customWidth="1"/>
    <col min="8" max="8" width="12.625" bestFit="1" customWidth="1"/>
  </cols>
  <sheetData>
    <row r="1" spans="1:8" ht="27" x14ac:dyDescent="0.35">
      <c r="A1" s="34" t="s">
        <v>5</v>
      </c>
      <c r="B1" s="34"/>
      <c r="C1" s="34"/>
      <c r="D1" s="63" t="s">
        <v>154</v>
      </c>
      <c r="E1" s="63"/>
      <c r="F1" s="34"/>
      <c r="G1" s="63" t="s">
        <v>162</v>
      </c>
      <c r="H1" s="63"/>
    </row>
    <row r="3" spans="1:8" s="1" customFormat="1" ht="18" x14ac:dyDescent="0.25">
      <c r="A3" s="30" t="s">
        <v>91</v>
      </c>
      <c r="B3" s="30" t="s">
        <v>92</v>
      </c>
      <c r="D3" s="30" t="s">
        <v>154</v>
      </c>
      <c r="E3" s="30" t="s">
        <v>93</v>
      </c>
      <c r="G3" s="30" t="s">
        <v>155</v>
      </c>
      <c r="H3" s="30" t="s">
        <v>93</v>
      </c>
    </row>
    <row r="4" spans="1:8" x14ac:dyDescent="0.2">
      <c r="A4" s="3" t="s">
        <v>0</v>
      </c>
      <c r="B4" t="s">
        <v>6</v>
      </c>
      <c r="D4" t="s">
        <v>121</v>
      </c>
      <c r="E4">
        <v>1</v>
      </c>
      <c r="G4" t="s">
        <v>156</v>
      </c>
      <c r="H4">
        <v>3</v>
      </c>
    </row>
    <row r="5" spans="1:8" x14ac:dyDescent="0.2">
      <c r="A5" s="3" t="s">
        <v>1</v>
      </c>
      <c r="B5" t="s">
        <v>7</v>
      </c>
      <c r="D5" t="s">
        <v>163</v>
      </c>
      <c r="E5">
        <v>1</v>
      </c>
    </row>
    <row r="6" spans="1:8" x14ac:dyDescent="0.2">
      <c r="A6" s="3" t="s">
        <v>25</v>
      </c>
      <c r="B6" t="s">
        <v>26</v>
      </c>
      <c r="D6" t="s">
        <v>123</v>
      </c>
      <c r="E6">
        <v>1</v>
      </c>
    </row>
    <row r="7" spans="1:8" x14ac:dyDescent="0.2">
      <c r="A7" s="3" t="s">
        <v>9</v>
      </c>
      <c r="B7" t="s">
        <v>10</v>
      </c>
      <c r="D7" t="s">
        <v>94</v>
      </c>
      <c r="E7">
        <v>1</v>
      </c>
    </row>
    <row r="8" spans="1:8" x14ac:dyDescent="0.2">
      <c r="A8" s="3" t="s">
        <v>2</v>
      </c>
      <c r="B8" s="2" t="s">
        <v>24</v>
      </c>
      <c r="D8" s="3" t="s">
        <v>122</v>
      </c>
      <c r="E8" s="3">
        <f ca="1">SUM(E4:E8)</f>
        <v>4</v>
      </c>
      <c r="G8" s="3" t="s">
        <v>122</v>
      </c>
      <c r="H8" s="3">
        <f>SUM(H4:H7)</f>
        <v>3</v>
      </c>
    </row>
    <row r="9" spans="1:8" x14ac:dyDescent="0.2">
      <c r="A9" s="3" t="s">
        <v>3</v>
      </c>
      <c r="B9" t="s">
        <v>8</v>
      </c>
    </row>
    <row r="10" spans="1:8" ht="18" x14ac:dyDescent="0.25">
      <c r="A10" s="3" t="s">
        <v>4</v>
      </c>
      <c r="B10" t="s">
        <v>124</v>
      </c>
      <c r="D10" s="30" t="s">
        <v>157</v>
      </c>
      <c r="E10" s="30" t="s">
        <v>93</v>
      </c>
    </row>
    <row r="11" spans="1:8" x14ac:dyDescent="0.2">
      <c r="A11" s="3" t="s">
        <v>27</v>
      </c>
      <c r="B11" t="s">
        <v>28</v>
      </c>
      <c r="D11" t="s">
        <v>158</v>
      </c>
      <c r="E11">
        <v>3</v>
      </c>
    </row>
    <row r="12" spans="1:8" x14ac:dyDescent="0.2">
      <c r="B12" t="s">
        <v>29</v>
      </c>
      <c r="D12" t="s">
        <v>159</v>
      </c>
      <c r="E12">
        <v>4</v>
      </c>
    </row>
    <row r="13" spans="1:8" x14ac:dyDescent="0.2">
      <c r="D13" t="s">
        <v>160</v>
      </c>
      <c r="E13">
        <v>1</v>
      </c>
    </row>
    <row r="14" spans="1:8" x14ac:dyDescent="0.2">
      <c r="D14" t="s">
        <v>161</v>
      </c>
      <c r="E14">
        <v>1</v>
      </c>
    </row>
    <row r="15" spans="1:8" x14ac:dyDescent="0.2">
      <c r="D15" s="3" t="s">
        <v>122</v>
      </c>
      <c r="E15" s="3">
        <f>SUM(E11:E14)</f>
        <v>9</v>
      </c>
    </row>
  </sheetData>
  <mergeCells count="2">
    <mergeCell ref="D1:E1"/>
    <mergeCell ref="G1:H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C5" workbookViewId="0">
      <selection activeCell="F27" sqref="F27"/>
    </sheetView>
  </sheetViews>
  <sheetFormatPr defaultRowHeight="14.25" x14ac:dyDescent="0.2"/>
  <cols>
    <col min="1" max="1" width="46" bestFit="1" customWidth="1"/>
    <col min="5" max="5" width="11" bestFit="1" customWidth="1"/>
    <col min="7" max="7" width="32.5" bestFit="1" customWidth="1"/>
    <col min="8" max="8" width="62.625" bestFit="1" customWidth="1"/>
  </cols>
  <sheetData>
    <row r="1" spans="1:8" ht="33" x14ac:dyDescent="0.45">
      <c r="A1" s="62" t="s">
        <v>144</v>
      </c>
      <c r="B1" s="62"/>
      <c r="C1" s="62"/>
      <c r="D1" s="62"/>
      <c r="E1" s="62"/>
    </row>
    <row r="2" spans="1:8" x14ac:dyDescent="0.2">
      <c r="A2" t="s">
        <v>32</v>
      </c>
      <c r="C2" s="26" t="s">
        <v>13</v>
      </c>
      <c r="D2" s="26" t="s">
        <v>14</v>
      </c>
      <c r="E2" s="26" t="s">
        <v>15</v>
      </c>
    </row>
    <row r="3" spans="1:8" x14ac:dyDescent="0.2">
      <c r="A3" t="s">
        <v>33</v>
      </c>
      <c r="B3" t="s">
        <v>73</v>
      </c>
      <c r="C3">
        <v>2</v>
      </c>
      <c r="D3">
        <v>3</v>
      </c>
      <c r="E3">
        <v>4</v>
      </c>
    </row>
    <row r="4" spans="1:8" x14ac:dyDescent="0.2">
      <c r="A4" s="1"/>
      <c r="B4" s="1" t="s">
        <v>74</v>
      </c>
      <c r="C4">
        <v>2</v>
      </c>
      <c r="D4">
        <v>3</v>
      </c>
      <c r="E4">
        <v>3</v>
      </c>
    </row>
    <row r="5" spans="1:8" x14ac:dyDescent="0.2">
      <c r="A5" s="1"/>
      <c r="B5" s="1" t="s">
        <v>30</v>
      </c>
      <c r="C5">
        <f>C3*C4</f>
        <v>4</v>
      </c>
      <c r="D5">
        <f t="shared" ref="D5:E5" si="0">D3*D4</f>
        <v>9</v>
      </c>
      <c r="E5">
        <f t="shared" si="0"/>
        <v>12</v>
      </c>
    </row>
    <row r="6" spans="1:8" ht="27" x14ac:dyDescent="0.35">
      <c r="A6" s="4" t="s">
        <v>70</v>
      </c>
      <c r="B6" s="4"/>
      <c r="C6" s="25">
        <f>E24</f>
        <v>55</v>
      </c>
      <c r="D6" s="5"/>
      <c r="E6" s="5"/>
    </row>
    <row r="7" spans="1:8" x14ac:dyDescent="0.2">
      <c r="A7" s="6" t="s">
        <v>47</v>
      </c>
      <c r="B7" s="7" t="s">
        <v>13</v>
      </c>
      <c r="C7" s="7" t="s">
        <v>14</v>
      </c>
      <c r="D7" s="7" t="s">
        <v>15</v>
      </c>
      <c r="E7" s="8" t="s">
        <v>72</v>
      </c>
    </row>
    <row r="8" spans="1:8" ht="18" x14ac:dyDescent="0.25">
      <c r="A8" s="30" t="s">
        <v>145</v>
      </c>
      <c r="B8" s="10"/>
      <c r="C8" s="10"/>
      <c r="D8" s="10"/>
      <c r="E8" s="10"/>
      <c r="G8" t="s">
        <v>271</v>
      </c>
      <c r="H8" t="s">
        <v>274</v>
      </c>
    </row>
    <row r="9" spans="1:8" x14ac:dyDescent="0.2">
      <c r="A9" s="11" t="s">
        <v>152</v>
      </c>
      <c r="B9" s="18">
        <v>2</v>
      </c>
      <c r="C9" s="18">
        <v>2</v>
      </c>
      <c r="D9" s="18">
        <v>2</v>
      </c>
      <c r="E9" s="18">
        <f>SUM(B9:D9)</f>
        <v>6</v>
      </c>
      <c r="F9" s="18">
        <v>1</v>
      </c>
      <c r="G9" t="s">
        <v>272</v>
      </c>
      <c r="H9" t="s">
        <v>291</v>
      </c>
    </row>
    <row r="10" spans="1:8" x14ac:dyDescent="0.2">
      <c r="A10" s="11" t="s">
        <v>153</v>
      </c>
      <c r="B10" s="18">
        <v>2</v>
      </c>
      <c r="C10" s="18">
        <v>3</v>
      </c>
      <c r="D10" s="18">
        <v>5</v>
      </c>
      <c r="E10" s="18">
        <f>SUM(B10:D10)</f>
        <v>10</v>
      </c>
      <c r="F10" s="18">
        <v>2</v>
      </c>
      <c r="G10" t="s">
        <v>273</v>
      </c>
      <c r="H10" s="60" t="s">
        <v>292</v>
      </c>
    </row>
    <row r="11" spans="1:8" x14ac:dyDescent="0.2">
      <c r="A11" s="11"/>
      <c r="B11" s="18"/>
      <c r="C11" s="18"/>
      <c r="D11" s="18"/>
      <c r="E11" s="18"/>
      <c r="F11" s="18">
        <v>3</v>
      </c>
      <c r="G11" t="s">
        <v>275</v>
      </c>
      <c r="H11" s="60" t="s">
        <v>293</v>
      </c>
    </row>
    <row r="12" spans="1:8" ht="18" x14ac:dyDescent="0.25">
      <c r="A12" s="27" t="s">
        <v>146</v>
      </c>
      <c r="B12" s="19"/>
      <c r="C12" s="19"/>
      <c r="D12" s="19"/>
      <c r="E12" s="19"/>
      <c r="F12" s="18">
        <v>4</v>
      </c>
      <c r="G12" t="s">
        <v>276</v>
      </c>
      <c r="H12" s="60" t="s">
        <v>294</v>
      </c>
    </row>
    <row r="13" spans="1:8" x14ac:dyDescent="0.2">
      <c r="A13" s="13" t="s">
        <v>150</v>
      </c>
      <c r="B13" s="18">
        <v>3</v>
      </c>
      <c r="C13" s="18">
        <v>5</v>
      </c>
      <c r="D13" s="18">
        <v>10</v>
      </c>
      <c r="E13" s="18">
        <f>SUM(B13:D13)</f>
        <v>18</v>
      </c>
      <c r="F13" s="18">
        <v>5</v>
      </c>
      <c r="G13" t="s">
        <v>277</v>
      </c>
      <c r="H13" s="60" t="s">
        <v>295</v>
      </c>
    </row>
    <row r="14" spans="1:8" x14ac:dyDescent="0.2">
      <c r="A14" s="13" t="s">
        <v>151</v>
      </c>
      <c r="B14" s="18"/>
      <c r="C14" s="18"/>
      <c r="D14" s="18"/>
      <c r="E14" s="18"/>
      <c r="F14" s="18">
        <v>6</v>
      </c>
      <c r="G14" t="s">
        <v>278</v>
      </c>
      <c r="H14" s="60" t="s">
        <v>296</v>
      </c>
    </row>
    <row r="15" spans="1:8" ht="18" x14ac:dyDescent="0.25">
      <c r="A15" s="28" t="s">
        <v>147</v>
      </c>
      <c r="B15" s="20"/>
      <c r="C15" s="20"/>
      <c r="D15" s="20"/>
      <c r="E15" s="20"/>
      <c r="F15" s="18">
        <v>7</v>
      </c>
      <c r="G15" s="60" t="s">
        <v>280</v>
      </c>
      <c r="H15" s="60" t="s">
        <v>297</v>
      </c>
    </row>
    <row r="16" spans="1:8" x14ac:dyDescent="0.2">
      <c r="A16" s="13" t="s">
        <v>148</v>
      </c>
      <c r="B16" s="18">
        <v>1</v>
      </c>
      <c r="C16" s="18"/>
      <c r="D16" s="18"/>
      <c r="E16" s="21">
        <f>SUM(B16:D16)</f>
        <v>1</v>
      </c>
      <c r="F16" s="18">
        <v>8</v>
      </c>
      <c r="G16" t="s">
        <v>279</v>
      </c>
      <c r="H16" s="60" t="s">
        <v>298</v>
      </c>
    </row>
    <row r="17" spans="1:8" x14ac:dyDescent="0.2">
      <c r="A17" s="13" t="s">
        <v>149</v>
      </c>
      <c r="B17" s="18"/>
      <c r="C17" s="18"/>
      <c r="D17" s="18"/>
      <c r="E17" s="21"/>
      <c r="F17" s="18">
        <v>9</v>
      </c>
      <c r="G17" t="s">
        <v>281</v>
      </c>
      <c r="H17" s="60" t="s">
        <v>299</v>
      </c>
    </row>
    <row r="18" spans="1:8" ht="18" x14ac:dyDescent="0.25">
      <c r="A18" s="29" t="s">
        <v>229</v>
      </c>
      <c r="B18" s="22"/>
      <c r="C18" s="22"/>
      <c r="D18" s="22"/>
      <c r="E18" s="22"/>
      <c r="F18" s="18">
        <v>10</v>
      </c>
      <c r="G18" t="s">
        <v>282</v>
      </c>
      <c r="H18" s="60" t="s">
        <v>300</v>
      </c>
    </row>
    <row r="19" spans="1:8" x14ac:dyDescent="0.2">
      <c r="A19" s="13" t="s">
        <v>228</v>
      </c>
      <c r="B19" s="18">
        <v>2</v>
      </c>
      <c r="C19" s="18">
        <v>3</v>
      </c>
      <c r="D19" s="18">
        <v>5</v>
      </c>
      <c r="E19" s="21">
        <f>SUM(B19:D19)</f>
        <v>10</v>
      </c>
      <c r="F19" s="18">
        <v>11</v>
      </c>
      <c r="G19" t="s">
        <v>283</v>
      </c>
      <c r="H19" s="60" t="s">
        <v>301</v>
      </c>
    </row>
    <row r="20" spans="1:8" x14ac:dyDescent="0.2">
      <c r="A20" s="13" t="s">
        <v>230</v>
      </c>
      <c r="B20" s="18">
        <v>2</v>
      </c>
      <c r="C20" s="18">
        <v>3</v>
      </c>
      <c r="D20" s="18">
        <v>5</v>
      </c>
      <c r="E20" s="21">
        <f>SUM(B20:D20)</f>
        <v>10</v>
      </c>
      <c r="F20" s="18">
        <v>12</v>
      </c>
      <c r="G20" t="s">
        <v>284</v>
      </c>
      <c r="H20" s="60" t="s">
        <v>302</v>
      </c>
    </row>
    <row r="21" spans="1:8" x14ac:dyDescent="0.2">
      <c r="A21" s="13"/>
      <c r="B21" s="18"/>
      <c r="C21" s="18"/>
      <c r="D21" s="18"/>
      <c r="E21" s="21"/>
      <c r="F21" s="18">
        <v>13</v>
      </c>
      <c r="G21" t="s">
        <v>285</v>
      </c>
      <c r="H21" s="60" t="s">
        <v>303</v>
      </c>
    </row>
    <row r="22" spans="1:8" x14ac:dyDescent="0.2">
      <c r="A22" s="13"/>
      <c r="B22" s="18"/>
      <c r="C22" s="18"/>
      <c r="D22" s="18"/>
      <c r="E22" s="21"/>
      <c r="F22" s="18">
        <v>14</v>
      </c>
      <c r="G22" t="s">
        <v>286</v>
      </c>
      <c r="H22" s="60" t="s">
        <v>304</v>
      </c>
    </row>
    <row r="23" spans="1:8" x14ac:dyDescent="0.2">
      <c r="A23" s="13"/>
      <c r="B23" s="21"/>
      <c r="C23" s="21"/>
      <c r="D23" s="21"/>
      <c r="E23" s="21"/>
      <c r="F23" s="18">
        <v>15</v>
      </c>
      <c r="G23" t="s">
        <v>287</v>
      </c>
      <c r="H23" s="60" t="s">
        <v>305</v>
      </c>
    </row>
    <row r="24" spans="1:8" ht="18" x14ac:dyDescent="0.25">
      <c r="A24" s="17" t="s">
        <v>62</v>
      </c>
      <c r="B24" s="18">
        <f>SUM(B9:B10,B13:B13,B16:B16,B19:B23)</f>
        <v>12</v>
      </c>
      <c r="C24" s="18">
        <f>SUM(C9:C10,C13:C13,C16:C16,C19:C23)</f>
        <v>16</v>
      </c>
      <c r="D24" s="18">
        <f>SUM(D9:D10,D13:D13,D16:D16,D19:D23)</f>
        <v>27</v>
      </c>
      <c r="E24" s="24">
        <f>SUM(B24:D24)</f>
        <v>55</v>
      </c>
      <c r="F24" s="18">
        <v>16</v>
      </c>
      <c r="G24" t="s">
        <v>288</v>
      </c>
      <c r="H24" s="60" t="s">
        <v>306</v>
      </c>
    </row>
    <row r="25" spans="1:8" x14ac:dyDescent="0.2">
      <c r="F25" s="18">
        <v>17</v>
      </c>
      <c r="G25" t="s">
        <v>289</v>
      </c>
    </row>
    <row r="26" spans="1:8" x14ac:dyDescent="0.2">
      <c r="F26" s="18">
        <v>18</v>
      </c>
      <c r="G26" t="s">
        <v>290</v>
      </c>
    </row>
  </sheetData>
  <mergeCells count="1">
    <mergeCell ref="A1:E1"/>
  </mergeCells>
  <hyperlinks>
    <hyperlink ref="G15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</hyperlinks>
  <pageMargins left="0.7" right="0.7" top="0.75" bottom="0.75" header="0.3" footer="0.3"/>
  <pageSetup paperSize="9"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B16" sqref="B16"/>
    </sheetView>
  </sheetViews>
  <sheetFormatPr defaultRowHeight="14.25" x14ac:dyDescent="0.2"/>
  <cols>
    <col min="1" max="1" width="40.5" style="1" bestFit="1" customWidth="1"/>
    <col min="2" max="2" width="8.625" style="1" bestFit="1" customWidth="1"/>
    <col min="3" max="3" width="8.625" bestFit="1" customWidth="1"/>
    <col min="4" max="4" width="17" bestFit="1" customWidth="1"/>
    <col min="5" max="5" width="7.5" bestFit="1" customWidth="1"/>
    <col min="6" max="6" width="10.875" bestFit="1" customWidth="1"/>
    <col min="7" max="7" width="9.75" bestFit="1" customWidth="1"/>
    <col min="8" max="8" width="10.875" bestFit="1" customWidth="1"/>
    <col min="9" max="9" width="11" bestFit="1" customWidth="1"/>
  </cols>
  <sheetData>
    <row r="1" spans="1:9" ht="25.5" x14ac:dyDescent="0.35">
      <c r="A1" s="61" t="s">
        <v>172</v>
      </c>
      <c r="B1" s="61"/>
      <c r="C1" s="61"/>
      <c r="D1" s="61"/>
      <c r="E1" s="61"/>
      <c r="F1" s="61"/>
      <c r="G1" s="61"/>
      <c r="H1" s="61"/>
      <c r="I1" s="61"/>
    </row>
    <row r="3" spans="1:9" ht="22.5" x14ac:dyDescent="0.3">
      <c r="A3" s="4" t="s">
        <v>173</v>
      </c>
      <c r="B3" s="4"/>
      <c r="C3" s="4"/>
      <c r="D3" s="51">
        <f>F33</f>
        <v>81340000</v>
      </c>
      <c r="E3" s="5"/>
      <c r="F3" s="5"/>
      <c r="G3" s="5"/>
      <c r="H3" s="5"/>
      <c r="I3" s="5"/>
    </row>
    <row r="4" spans="1:9" s="1" customFormat="1" x14ac:dyDescent="0.2">
      <c r="A4" s="6" t="s">
        <v>174</v>
      </c>
      <c r="B4" s="6" t="s">
        <v>175</v>
      </c>
      <c r="C4" s="7" t="s">
        <v>13</v>
      </c>
      <c r="D4" s="7" t="s">
        <v>14</v>
      </c>
      <c r="E4" s="7" t="s">
        <v>15</v>
      </c>
      <c r="F4" s="8" t="s">
        <v>176</v>
      </c>
      <c r="G4" s="1" t="s">
        <v>232</v>
      </c>
      <c r="H4" s="1" t="s">
        <v>233</v>
      </c>
      <c r="I4" s="1" t="s">
        <v>235</v>
      </c>
    </row>
    <row r="5" spans="1:9" ht="18" x14ac:dyDescent="0.25">
      <c r="A5" s="35" t="s">
        <v>236</v>
      </c>
      <c r="B5" s="35"/>
      <c r="C5" s="10"/>
      <c r="D5" s="10"/>
      <c r="E5" s="10"/>
      <c r="F5" s="52">
        <f>SUM(F6:F11)</f>
        <v>30740000</v>
      </c>
      <c r="G5" s="10"/>
      <c r="H5" s="10"/>
      <c r="I5" s="10"/>
    </row>
    <row r="6" spans="1:9" x14ac:dyDescent="0.2">
      <c r="A6" s="11" t="s">
        <v>166</v>
      </c>
      <c r="B6" s="18">
        <v>30000</v>
      </c>
      <c r="C6" s="18">
        <f>'[1]CONTENT&amp;SEO'!$B$9</f>
        <v>44</v>
      </c>
      <c r="D6" s="18">
        <f>'[1]CONTENT&amp;SEO'!$C$9</f>
        <v>66</v>
      </c>
      <c r="E6" s="18">
        <f>'[1]CONTENT&amp;SEO'!$D$9</f>
        <v>88</v>
      </c>
      <c r="F6" s="18">
        <f>(B6*C6)+(B6*D6)+(B6*E6)</f>
        <v>5940000</v>
      </c>
      <c r="G6" s="18">
        <f>B6*C6</f>
        <v>1320000</v>
      </c>
      <c r="H6" s="18">
        <f>B6*D6</f>
        <v>1980000</v>
      </c>
      <c r="I6" s="18">
        <f>B6*E6</f>
        <v>2640000</v>
      </c>
    </row>
    <row r="7" spans="1:9" x14ac:dyDescent="0.2">
      <c r="A7" s="11" t="s">
        <v>167</v>
      </c>
      <c r="B7" s="18">
        <v>50000</v>
      </c>
      <c r="C7" s="18">
        <f>CONTENT!B10</f>
        <v>15</v>
      </c>
      <c r="D7" s="18">
        <f>CONTENT!C10</f>
        <v>20</v>
      </c>
      <c r="E7" s="18">
        <f>CONTENT!D10</f>
        <v>30</v>
      </c>
      <c r="F7" s="18">
        <f t="shared" ref="F7:F32" si="0">(B7*C7)+(B7*D7)+(B7*E7)</f>
        <v>3250000</v>
      </c>
      <c r="G7" s="18">
        <f t="shared" ref="G7:G11" si="1">B7*C7</f>
        <v>750000</v>
      </c>
      <c r="H7" s="18">
        <f t="shared" ref="H7:H11" si="2">B7*D7</f>
        <v>1000000</v>
      </c>
      <c r="I7" s="18">
        <f t="shared" ref="I7:I11" si="3">B7*E7</f>
        <v>1500000</v>
      </c>
    </row>
    <row r="8" spans="1:9" x14ac:dyDescent="0.2">
      <c r="A8" s="11" t="s">
        <v>168</v>
      </c>
      <c r="B8" s="18">
        <v>60000</v>
      </c>
      <c r="C8" s="18">
        <f>CONTENT!B11</f>
        <v>10</v>
      </c>
      <c r="D8" s="18">
        <f>CONTENT!C11</f>
        <v>10</v>
      </c>
      <c r="E8" s="18">
        <f>CONTENT!D11</f>
        <v>15</v>
      </c>
      <c r="F8" s="18">
        <f t="shared" si="0"/>
        <v>2100000</v>
      </c>
      <c r="G8" s="18">
        <f t="shared" si="1"/>
        <v>600000</v>
      </c>
      <c r="H8" s="18">
        <f t="shared" si="2"/>
        <v>600000</v>
      </c>
      <c r="I8" s="18">
        <f t="shared" si="3"/>
        <v>900000</v>
      </c>
    </row>
    <row r="9" spans="1:9" x14ac:dyDescent="0.2">
      <c r="A9" s="11" t="s">
        <v>169</v>
      </c>
      <c r="B9" s="18">
        <v>80000</v>
      </c>
      <c r="C9" s="18">
        <f>CONTENT!B12</f>
        <v>5</v>
      </c>
      <c r="D9" s="18">
        <f>CONTENT!C12</f>
        <v>6</v>
      </c>
      <c r="E9" s="18">
        <f>CONTENT!D12</f>
        <v>9</v>
      </c>
      <c r="F9" s="18">
        <f t="shared" si="0"/>
        <v>1600000</v>
      </c>
      <c r="G9" s="18">
        <f t="shared" si="1"/>
        <v>400000</v>
      </c>
      <c r="H9" s="18">
        <f t="shared" si="2"/>
        <v>480000</v>
      </c>
      <c r="I9" s="18">
        <f t="shared" si="3"/>
        <v>720000</v>
      </c>
    </row>
    <row r="10" spans="1:9" x14ac:dyDescent="0.2">
      <c r="A10" s="11" t="s">
        <v>170</v>
      </c>
      <c r="B10" s="18">
        <v>15000</v>
      </c>
      <c r="C10" s="18">
        <f>CONTENT!B13</f>
        <v>88</v>
      </c>
      <c r="D10" s="18">
        <f>CONTENT!C13</f>
        <v>198</v>
      </c>
      <c r="E10" s="18">
        <f>CONTENT!D13</f>
        <v>264</v>
      </c>
      <c r="F10" s="18">
        <f t="shared" si="0"/>
        <v>8250000</v>
      </c>
      <c r="G10" s="18">
        <f t="shared" si="1"/>
        <v>1320000</v>
      </c>
      <c r="H10" s="18">
        <f t="shared" si="2"/>
        <v>2970000</v>
      </c>
      <c r="I10" s="18">
        <f t="shared" si="3"/>
        <v>3960000</v>
      </c>
    </row>
    <row r="11" spans="1:9" x14ac:dyDescent="0.2">
      <c r="A11" s="11" t="s">
        <v>221</v>
      </c>
      <c r="B11" s="18">
        <v>1200000</v>
      </c>
      <c r="C11" s="18">
        <f>'[1]CONTENT&amp;SEO'!$B$16</f>
        <v>2</v>
      </c>
      <c r="D11" s="18">
        <f>'[1]CONTENT&amp;SEO'!$C$16</f>
        <v>3</v>
      </c>
      <c r="E11" s="18">
        <f>'[1]CONTENT&amp;SEO'!$D$16</f>
        <v>3</v>
      </c>
      <c r="F11" s="18">
        <f t="shared" si="0"/>
        <v>9600000</v>
      </c>
      <c r="G11" s="18">
        <f t="shared" si="1"/>
        <v>2400000</v>
      </c>
      <c r="H11" s="18">
        <f t="shared" si="2"/>
        <v>3600000</v>
      </c>
      <c r="I11" s="18">
        <f t="shared" si="3"/>
        <v>3600000</v>
      </c>
    </row>
    <row r="12" spans="1:9" x14ac:dyDescent="0.2">
      <c r="A12" s="53" t="s">
        <v>62</v>
      </c>
      <c r="B12" s="18"/>
      <c r="C12" s="18"/>
      <c r="D12" s="18"/>
      <c r="E12" s="18"/>
      <c r="G12" s="52">
        <f>SUM(G6:G11)</f>
        <v>6790000</v>
      </c>
      <c r="H12" s="52">
        <f>SUM(H6:H11)</f>
        <v>10630000</v>
      </c>
      <c r="I12" s="52">
        <f>SUM(I6:I11)</f>
        <v>13320000</v>
      </c>
    </row>
    <row r="13" spans="1:9" ht="18" x14ac:dyDescent="0.25">
      <c r="A13" s="36" t="s">
        <v>231</v>
      </c>
      <c r="B13" s="36"/>
      <c r="C13" s="36"/>
      <c r="D13" s="36"/>
      <c r="E13" s="36"/>
      <c r="F13" s="36"/>
      <c r="G13" s="36"/>
      <c r="H13" s="36"/>
      <c r="I13" s="36"/>
    </row>
    <row r="14" spans="1:9" x14ac:dyDescent="0.2">
      <c r="A14" s="11" t="s">
        <v>234</v>
      </c>
      <c r="B14" s="18">
        <v>250000</v>
      </c>
      <c r="C14" s="18">
        <v>1</v>
      </c>
      <c r="D14" s="18">
        <v>1</v>
      </c>
      <c r="E14" s="18">
        <v>1</v>
      </c>
      <c r="F14" s="18">
        <f t="shared" si="0"/>
        <v>750000</v>
      </c>
      <c r="G14" s="18">
        <f t="shared" ref="G14:G15" si="4">B14*C14</f>
        <v>250000</v>
      </c>
      <c r="H14" s="18">
        <f t="shared" ref="H14:H15" si="5">B14*D14</f>
        <v>250000</v>
      </c>
      <c r="I14" s="18">
        <f t="shared" ref="I14:I15" si="6">B14*E14</f>
        <v>250000</v>
      </c>
    </row>
    <row r="15" spans="1:9" x14ac:dyDescent="0.2">
      <c r="A15" s="11" t="s">
        <v>226</v>
      </c>
      <c r="B15" s="18">
        <v>350000</v>
      </c>
      <c r="C15" s="18">
        <v>1</v>
      </c>
      <c r="D15" s="18">
        <v>1</v>
      </c>
      <c r="E15" s="18">
        <v>1</v>
      </c>
      <c r="F15" s="18">
        <f t="shared" si="0"/>
        <v>1050000</v>
      </c>
      <c r="G15" s="18">
        <f t="shared" si="4"/>
        <v>350000</v>
      </c>
      <c r="H15" s="18">
        <f t="shared" si="5"/>
        <v>350000</v>
      </c>
      <c r="I15" s="18">
        <f t="shared" si="6"/>
        <v>350000</v>
      </c>
    </row>
    <row r="16" spans="1:9" x14ac:dyDescent="0.2">
      <c r="A16" s="11" t="s">
        <v>62</v>
      </c>
      <c r="B16" s="18"/>
      <c r="C16" s="18"/>
      <c r="D16" s="18"/>
      <c r="E16" s="18"/>
      <c r="F16" s="18"/>
      <c r="G16" s="52">
        <f t="shared" ref="G16:I16" si="7">SUM(G14:G15)</f>
        <v>600000</v>
      </c>
      <c r="H16" s="52">
        <f t="shared" si="7"/>
        <v>600000</v>
      </c>
      <c r="I16" s="52">
        <f t="shared" si="7"/>
        <v>600000</v>
      </c>
    </row>
    <row r="17" spans="1:9" ht="18" x14ac:dyDescent="0.25">
      <c r="A17" s="37" t="s">
        <v>177</v>
      </c>
      <c r="B17" s="37"/>
      <c r="C17" s="38"/>
      <c r="D17" s="38"/>
      <c r="E17" s="38"/>
      <c r="F17" s="38"/>
      <c r="G17" s="38"/>
      <c r="H17" s="38"/>
      <c r="I17" s="38"/>
    </row>
    <row r="18" spans="1:9" x14ac:dyDescent="0.2">
      <c r="A18" s="13" t="s">
        <v>87</v>
      </c>
      <c r="B18" s="18">
        <v>5000000</v>
      </c>
      <c r="C18" s="18">
        <v>1</v>
      </c>
      <c r="D18" s="18"/>
      <c r="E18" s="18"/>
      <c r="F18" s="18">
        <f t="shared" si="0"/>
        <v>5000000</v>
      </c>
      <c r="G18" s="18">
        <f>B18*C18</f>
        <v>5000000</v>
      </c>
      <c r="H18" s="18">
        <f>B18*D18</f>
        <v>0</v>
      </c>
      <c r="I18" s="18">
        <f>B18*E18</f>
        <v>0</v>
      </c>
    </row>
    <row r="19" spans="1:9" x14ac:dyDescent="0.2">
      <c r="A19" s="13" t="s">
        <v>89</v>
      </c>
      <c r="B19" s="18">
        <v>300000</v>
      </c>
      <c r="C19" s="18">
        <f>'[1]CONTENT&amp;SEO'!$B$26</f>
        <v>3</v>
      </c>
      <c r="D19" s="18">
        <f>'[1]CONTENT&amp;SEO'!$C$26</f>
        <v>2</v>
      </c>
      <c r="E19" s="18">
        <f>'[1]CONTENT&amp;SEO'!$D$26</f>
        <v>3</v>
      </c>
      <c r="F19" s="18">
        <f t="shared" si="0"/>
        <v>2400000</v>
      </c>
      <c r="G19" s="18">
        <f t="shared" ref="G19:G32" si="8">B19*C19</f>
        <v>900000</v>
      </c>
      <c r="H19" s="18">
        <f t="shared" ref="H19:H32" si="9">B19*D19</f>
        <v>600000</v>
      </c>
      <c r="I19" s="18">
        <f t="shared" ref="I19:I32" si="10">B19*E19</f>
        <v>900000</v>
      </c>
    </row>
    <row r="20" spans="1:9" s="39" customFormat="1" x14ac:dyDescent="0.2">
      <c r="A20" s="13" t="s">
        <v>90</v>
      </c>
      <c r="B20" s="18">
        <v>100000</v>
      </c>
      <c r="C20" s="18">
        <f>'[1]CONTENT&amp;SEO'!$B$27</f>
        <v>3</v>
      </c>
      <c r="D20" s="18">
        <f>'[1]CONTENT&amp;SEO'!$C$27</f>
        <v>5</v>
      </c>
      <c r="E20" s="18">
        <f>'[1]CONTENT&amp;SEO'!$D$27</f>
        <v>10</v>
      </c>
      <c r="F20" s="18">
        <f t="shared" si="0"/>
        <v>1800000</v>
      </c>
      <c r="G20" s="18">
        <f t="shared" si="8"/>
        <v>300000</v>
      </c>
      <c r="H20" s="18">
        <f t="shared" si="9"/>
        <v>500000</v>
      </c>
      <c r="I20" s="18">
        <f t="shared" si="10"/>
        <v>1000000</v>
      </c>
    </row>
    <row r="21" spans="1:9" s="39" customFormat="1" x14ac:dyDescent="0.2">
      <c r="A21" s="13" t="s">
        <v>132</v>
      </c>
      <c r="B21" s="18">
        <v>200000</v>
      </c>
      <c r="C21" s="18">
        <v>5</v>
      </c>
      <c r="D21" s="18"/>
      <c r="E21" s="18"/>
      <c r="F21" s="18">
        <f t="shared" si="0"/>
        <v>1000000</v>
      </c>
      <c r="G21" s="18">
        <f t="shared" si="8"/>
        <v>1000000</v>
      </c>
      <c r="H21" s="18">
        <f t="shared" si="9"/>
        <v>0</v>
      </c>
      <c r="I21" s="18">
        <f t="shared" si="10"/>
        <v>0</v>
      </c>
    </row>
    <row r="22" spans="1:9" s="39" customFormat="1" x14ac:dyDescent="0.2">
      <c r="A22" s="13" t="s">
        <v>223</v>
      </c>
      <c r="B22" s="18">
        <v>800000</v>
      </c>
      <c r="C22" s="18">
        <f>CONTENT!B30</f>
        <v>3</v>
      </c>
      <c r="D22" s="18">
        <f>CONTENT!C30</f>
        <v>4</v>
      </c>
      <c r="E22" s="18">
        <f>CONTENT!D30</f>
        <v>5</v>
      </c>
      <c r="F22" s="18">
        <f t="shared" si="0"/>
        <v>9600000</v>
      </c>
      <c r="G22" s="18">
        <f t="shared" si="8"/>
        <v>2400000</v>
      </c>
      <c r="H22" s="18">
        <f t="shared" si="9"/>
        <v>3200000</v>
      </c>
      <c r="I22" s="18">
        <f t="shared" si="10"/>
        <v>4000000</v>
      </c>
    </row>
    <row r="23" spans="1:9" s="39" customFormat="1" x14ac:dyDescent="0.2">
      <c r="A23" s="54" t="s">
        <v>62</v>
      </c>
      <c r="B23" s="18"/>
      <c r="C23" s="18"/>
      <c r="D23" s="18"/>
      <c r="E23" s="18"/>
      <c r="F23" s="18"/>
      <c r="G23" s="52">
        <f>SUM(G18:G22)</f>
        <v>9600000</v>
      </c>
      <c r="H23" s="52">
        <f t="shared" ref="H23:I23" si="11">SUM(H18:H22)</f>
        <v>4300000</v>
      </c>
      <c r="I23" s="52">
        <f t="shared" si="11"/>
        <v>5900000</v>
      </c>
    </row>
    <row r="24" spans="1:9" ht="18" x14ac:dyDescent="0.25">
      <c r="A24" s="55" t="s">
        <v>177</v>
      </c>
      <c r="B24" s="55"/>
      <c r="C24" s="55"/>
      <c r="D24" s="55"/>
      <c r="E24" s="55"/>
      <c r="F24" s="55"/>
      <c r="G24" s="55"/>
      <c r="H24" s="55"/>
      <c r="I24" s="55"/>
    </row>
    <row r="25" spans="1:9" s="39" customFormat="1" x14ac:dyDescent="0.2">
      <c r="A25" s="54" t="s">
        <v>243</v>
      </c>
      <c r="B25" s="18">
        <v>500000</v>
      </c>
      <c r="C25" s="18">
        <v>6</v>
      </c>
      <c r="D25" s="18">
        <v>3</v>
      </c>
      <c r="E25" s="18">
        <v>5</v>
      </c>
      <c r="F25" s="18">
        <f t="shared" si="0"/>
        <v>7000000</v>
      </c>
      <c r="G25" s="18">
        <f t="shared" si="8"/>
        <v>3000000</v>
      </c>
      <c r="H25" s="18">
        <f t="shared" si="9"/>
        <v>1500000</v>
      </c>
      <c r="I25" s="18">
        <f t="shared" si="10"/>
        <v>2500000</v>
      </c>
    </row>
    <row r="26" spans="1:9" s="39" customFormat="1" x14ac:dyDescent="0.2">
      <c r="A26" s="54" t="s">
        <v>244</v>
      </c>
      <c r="B26" s="18">
        <v>2000000</v>
      </c>
      <c r="C26" s="18">
        <v>3</v>
      </c>
      <c r="D26" s="18">
        <v>3</v>
      </c>
      <c r="E26" s="18">
        <v>5</v>
      </c>
      <c r="F26" s="18">
        <f t="shared" si="0"/>
        <v>22000000</v>
      </c>
      <c r="G26" s="18">
        <f t="shared" si="8"/>
        <v>6000000</v>
      </c>
      <c r="H26" s="18">
        <f t="shared" si="9"/>
        <v>6000000</v>
      </c>
      <c r="I26" s="18">
        <f t="shared" si="10"/>
        <v>10000000</v>
      </c>
    </row>
    <row r="27" spans="1:9" ht="18" x14ac:dyDescent="0.25">
      <c r="A27" s="57" t="s">
        <v>264</v>
      </c>
      <c r="B27" s="57"/>
      <c r="C27" s="57"/>
      <c r="D27" s="57"/>
      <c r="E27" s="57"/>
      <c r="F27" s="57"/>
      <c r="G27" s="57"/>
      <c r="H27" s="57"/>
      <c r="I27" s="57"/>
    </row>
    <row r="28" spans="1:9" x14ac:dyDescent="0.2">
      <c r="A28" s="13" t="s">
        <v>269</v>
      </c>
      <c r="B28" s="13">
        <v>8000000</v>
      </c>
      <c r="C28" s="13">
        <v>1</v>
      </c>
      <c r="D28" s="13">
        <v>1</v>
      </c>
      <c r="E28" s="13">
        <v>1</v>
      </c>
      <c r="F28" s="18">
        <f t="shared" si="0"/>
        <v>24000000</v>
      </c>
      <c r="G28" s="18">
        <f t="shared" si="8"/>
        <v>8000000</v>
      </c>
      <c r="H28" s="18">
        <f t="shared" si="9"/>
        <v>8000000</v>
      </c>
      <c r="I28" s="18">
        <f t="shared" si="10"/>
        <v>8000000</v>
      </c>
    </row>
    <row r="29" spans="1:9" x14ac:dyDescent="0.2">
      <c r="A29" s="13" t="s">
        <v>265</v>
      </c>
      <c r="B29" s="21">
        <v>4500000</v>
      </c>
      <c r="C29" s="21">
        <v>1</v>
      </c>
      <c r="D29" s="21">
        <v>1</v>
      </c>
      <c r="E29" s="21">
        <v>1</v>
      </c>
      <c r="F29" s="18">
        <f t="shared" si="0"/>
        <v>13500000</v>
      </c>
      <c r="G29" s="18">
        <f t="shared" si="8"/>
        <v>4500000</v>
      </c>
      <c r="H29" s="18">
        <f t="shared" si="9"/>
        <v>4500000</v>
      </c>
      <c r="I29" s="18">
        <f t="shared" si="10"/>
        <v>4500000</v>
      </c>
    </row>
    <row r="30" spans="1:9" x14ac:dyDescent="0.2">
      <c r="A30" s="13" t="s">
        <v>266</v>
      </c>
      <c r="B30" s="21">
        <v>4500000</v>
      </c>
      <c r="C30" s="21">
        <v>1</v>
      </c>
      <c r="D30" s="21">
        <v>1</v>
      </c>
      <c r="E30" s="21">
        <v>1</v>
      </c>
      <c r="F30" s="18">
        <f t="shared" si="0"/>
        <v>13500000</v>
      </c>
      <c r="G30" s="18">
        <f t="shared" si="8"/>
        <v>4500000</v>
      </c>
      <c r="H30" s="18">
        <f t="shared" si="9"/>
        <v>4500000</v>
      </c>
      <c r="I30" s="18">
        <f t="shared" si="10"/>
        <v>4500000</v>
      </c>
    </row>
    <row r="31" spans="1:9" x14ac:dyDescent="0.2">
      <c r="A31" s="16" t="s">
        <v>267</v>
      </c>
      <c r="B31" s="23">
        <v>6000000</v>
      </c>
      <c r="C31" s="23">
        <v>1</v>
      </c>
      <c r="D31" s="23">
        <v>1</v>
      </c>
      <c r="E31" s="23">
        <v>1</v>
      </c>
      <c r="F31" s="18">
        <f t="shared" si="0"/>
        <v>18000000</v>
      </c>
      <c r="G31" s="18">
        <f t="shared" si="8"/>
        <v>6000000</v>
      </c>
      <c r="H31" s="18">
        <f t="shared" si="9"/>
        <v>6000000</v>
      </c>
      <c r="I31" s="18">
        <f t="shared" si="10"/>
        <v>6000000</v>
      </c>
    </row>
    <row r="32" spans="1:9" s="39" customFormat="1" x14ac:dyDescent="0.2">
      <c r="A32" s="54" t="s">
        <v>268</v>
      </c>
      <c r="B32" s="18">
        <v>3000000</v>
      </c>
      <c r="C32" s="18">
        <v>1</v>
      </c>
      <c r="D32" s="18">
        <v>1</v>
      </c>
      <c r="E32" s="18">
        <v>1</v>
      </c>
      <c r="F32" s="18">
        <f t="shared" si="0"/>
        <v>9000000</v>
      </c>
      <c r="G32" s="18">
        <f t="shared" si="8"/>
        <v>3000000</v>
      </c>
      <c r="H32" s="18">
        <f t="shared" si="9"/>
        <v>3000000</v>
      </c>
      <c r="I32" s="18">
        <f t="shared" si="10"/>
        <v>3000000</v>
      </c>
    </row>
    <row r="33" spans="1:9" ht="18" x14ac:dyDescent="0.25">
      <c r="A33" s="40" t="s">
        <v>62</v>
      </c>
      <c r="B33" s="40"/>
      <c r="C33" s="18">
        <f>SUM(C6:C11,C14:C15,C18:C21)</f>
        <v>178</v>
      </c>
      <c r="D33" s="18">
        <f>SUM(D6:D11,D14:D15,D18:D20)</f>
        <v>312</v>
      </c>
      <c r="E33" s="18">
        <f>SUM(E6:E11,E14:E15,E18:E21)</f>
        <v>424</v>
      </c>
      <c r="F33" s="52">
        <f>SUM(F6:F26)</f>
        <v>81340000</v>
      </c>
      <c r="G33" s="52">
        <f>SUM(G25:G26)</f>
        <v>9000000</v>
      </c>
      <c r="H33" s="52">
        <f>SUM(H25:H26)</f>
        <v>7500000</v>
      </c>
      <c r="I33" s="52">
        <f>SUM(I25:I26)</f>
        <v>12500000</v>
      </c>
    </row>
    <row r="37" spans="1:9" x14ac:dyDescent="0.2">
      <c r="B37"/>
    </row>
    <row r="38" spans="1:9" x14ac:dyDescent="0.2">
      <c r="B38"/>
    </row>
    <row r="39" spans="1:9" ht="22.5" x14ac:dyDescent="0.3">
      <c r="A39" s="13" t="s">
        <v>133</v>
      </c>
      <c r="B39" s="4"/>
      <c r="C39" s="4"/>
      <c r="D39" s="4"/>
      <c r="E39" s="5"/>
      <c r="F39" s="5"/>
    </row>
    <row r="40" spans="1:9" x14ac:dyDescent="0.2">
      <c r="A40" s="6" t="s">
        <v>47</v>
      </c>
      <c r="B40" s="6"/>
      <c r="C40" s="7">
        <v>42018</v>
      </c>
      <c r="D40" s="7">
        <v>42049</v>
      </c>
      <c r="E40" s="7">
        <v>42077</v>
      </c>
      <c r="F40" s="8" t="s">
        <v>176</v>
      </c>
    </row>
    <row r="41" spans="1:9" ht="18" x14ac:dyDescent="0.25">
      <c r="A41" s="35" t="s">
        <v>178</v>
      </c>
      <c r="B41" s="35"/>
      <c r="C41" s="10"/>
      <c r="D41" s="10"/>
      <c r="E41" s="10"/>
      <c r="F41" s="10"/>
    </row>
    <row r="42" spans="1:9" x14ac:dyDescent="0.2">
      <c r="A42" s="11" t="s">
        <v>179</v>
      </c>
      <c r="B42" s="11"/>
      <c r="C42" s="41">
        <v>100</v>
      </c>
      <c r="D42" s="41">
        <v>100</v>
      </c>
      <c r="E42" s="41">
        <v>100</v>
      </c>
      <c r="F42" s="41">
        <f>SUM(C42:E42)</f>
        <v>300</v>
      </c>
    </row>
    <row r="43" spans="1:9" x14ac:dyDescent="0.2">
      <c r="A43" s="11" t="s">
        <v>180</v>
      </c>
      <c r="B43" s="11"/>
      <c r="C43" s="41">
        <v>100</v>
      </c>
      <c r="D43" s="41">
        <v>100</v>
      </c>
      <c r="E43" s="41">
        <v>100</v>
      </c>
      <c r="F43" s="41">
        <f>SUM(C43:E43)</f>
        <v>300</v>
      </c>
    </row>
    <row r="44" spans="1:9" x14ac:dyDescent="0.2">
      <c r="A44" s="11" t="s">
        <v>181</v>
      </c>
      <c r="B44" s="11"/>
      <c r="C44" s="41">
        <v>100</v>
      </c>
      <c r="D44" s="41">
        <v>100</v>
      </c>
      <c r="E44" s="41">
        <v>100</v>
      </c>
      <c r="F44" s="41">
        <f>SUM(C44:E44)</f>
        <v>300</v>
      </c>
    </row>
    <row r="45" spans="1:9" x14ac:dyDescent="0.2">
      <c r="A45" s="11" t="s">
        <v>182</v>
      </c>
      <c r="B45" s="11"/>
      <c r="C45" s="41">
        <v>100</v>
      </c>
      <c r="D45" s="41">
        <v>100</v>
      </c>
      <c r="E45" s="41">
        <v>100</v>
      </c>
      <c r="F45" s="41">
        <f>SUM(C45:E45)</f>
        <v>300</v>
      </c>
    </row>
    <row r="46" spans="1:9" x14ac:dyDescent="0.2">
      <c r="A46" s="11" t="s">
        <v>183</v>
      </c>
      <c r="B46" s="11"/>
      <c r="C46" s="41">
        <v>100</v>
      </c>
      <c r="D46" s="41">
        <v>100</v>
      </c>
      <c r="E46" s="41">
        <v>100</v>
      </c>
      <c r="F46" s="41">
        <f>SUM(C46:E46)</f>
        <v>300</v>
      </c>
    </row>
    <row r="47" spans="1:9" ht="18" x14ac:dyDescent="0.25">
      <c r="A47" s="36" t="s">
        <v>184</v>
      </c>
      <c r="B47" s="36"/>
      <c r="C47" s="42"/>
      <c r="D47" s="42"/>
      <c r="E47" s="42"/>
      <c r="F47" s="42"/>
    </row>
    <row r="48" spans="1:9" x14ac:dyDescent="0.2">
      <c r="A48" s="11" t="s">
        <v>185</v>
      </c>
      <c r="B48" s="11"/>
      <c r="C48" s="41">
        <v>100</v>
      </c>
      <c r="D48" s="41">
        <v>100</v>
      </c>
      <c r="E48" s="41">
        <v>100</v>
      </c>
      <c r="F48" s="41">
        <f>SUM(C48:E48)</f>
        <v>300</v>
      </c>
    </row>
    <row r="49" spans="1:6" x14ac:dyDescent="0.2">
      <c r="A49" s="11" t="s">
        <v>186</v>
      </c>
      <c r="B49" s="11"/>
      <c r="C49" s="41">
        <v>100</v>
      </c>
      <c r="D49" s="41">
        <v>100</v>
      </c>
      <c r="E49" s="41">
        <v>100</v>
      </c>
      <c r="F49" s="41">
        <f>SUM(C49:E49)</f>
        <v>300</v>
      </c>
    </row>
    <row r="50" spans="1:6" x14ac:dyDescent="0.2">
      <c r="A50" s="13" t="s">
        <v>187</v>
      </c>
      <c r="B50" s="13"/>
      <c r="C50" s="41">
        <v>100</v>
      </c>
      <c r="D50" s="41">
        <v>100</v>
      </c>
      <c r="E50" s="41">
        <v>100</v>
      </c>
      <c r="F50" s="41">
        <f>SUM(C50:E50)</f>
        <v>300</v>
      </c>
    </row>
    <row r="51" spans="1:6" ht="18" x14ac:dyDescent="0.25">
      <c r="A51" s="43" t="s">
        <v>188</v>
      </c>
      <c r="B51" s="43"/>
      <c r="C51" s="44"/>
      <c r="D51" s="44"/>
      <c r="E51" s="44"/>
      <c r="F51" s="44"/>
    </row>
    <row r="52" spans="1:6" x14ac:dyDescent="0.2">
      <c r="A52" s="13" t="s">
        <v>189</v>
      </c>
      <c r="B52" s="13"/>
      <c r="C52" s="41">
        <v>100</v>
      </c>
      <c r="D52" s="41">
        <v>100</v>
      </c>
      <c r="E52" s="41">
        <v>100</v>
      </c>
      <c r="F52" s="45">
        <f>SUM(C52:E52)</f>
        <v>300</v>
      </c>
    </row>
    <row r="53" spans="1:6" x14ac:dyDescent="0.2">
      <c r="A53" s="13" t="s">
        <v>190</v>
      </c>
      <c r="B53" s="13"/>
      <c r="C53" s="41">
        <v>100</v>
      </c>
      <c r="D53" s="41">
        <v>100</v>
      </c>
      <c r="E53" s="41">
        <v>100</v>
      </c>
      <c r="F53" s="45">
        <f>SUM(C53:E53)</f>
        <v>300</v>
      </c>
    </row>
    <row r="54" spans="1:6" x14ac:dyDescent="0.2">
      <c r="A54" s="13" t="s">
        <v>191</v>
      </c>
      <c r="B54" s="13"/>
      <c r="C54" s="41">
        <v>100</v>
      </c>
      <c r="D54" s="41">
        <v>100</v>
      </c>
      <c r="E54" s="41">
        <v>100</v>
      </c>
      <c r="F54" s="45">
        <f>SUM(C54:E54)</f>
        <v>300</v>
      </c>
    </row>
    <row r="55" spans="1:6" x14ac:dyDescent="0.2">
      <c r="A55" s="13" t="s">
        <v>192</v>
      </c>
      <c r="B55" s="13"/>
      <c r="C55" s="41">
        <v>100</v>
      </c>
      <c r="D55" s="41">
        <v>100</v>
      </c>
      <c r="E55" s="41">
        <v>100</v>
      </c>
      <c r="F55" s="45">
        <f>SUM(C55:E55)</f>
        <v>300</v>
      </c>
    </row>
    <row r="56" spans="1:6" ht="18" x14ac:dyDescent="0.25">
      <c r="A56" s="37" t="s">
        <v>193</v>
      </c>
      <c r="B56" s="37"/>
      <c r="C56" s="38"/>
      <c r="D56" s="38"/>
      <c r="E56" s="38"/>
      <c r="F56" s="38"/>
    </row>
    <row r="57" spans="1:6" x14ac:dyDescent="0.2">
      <c r="A57" s="13" t="s">
        <v>194</v>
      </c>
      <c r="B57" s="13"/>
      <c r="C57" s="41">
        <v>100</v>
      </c>
      <c r="D57" s="41">
        <v>100</v>
      </c>
      <c r="E57" s="41">
        <v>100</v>
      </c>
      <c r="F57" s="45">
        <f>SUM(C57:E57)</f>
        <v>300</v>
      </c>
    </row>
    <row r="58" spans="1:6" x14ac:dyDescent="0.2">
      <c r="A58" s="13" t="s">
        <v>195</v>
      </c>
      <c r="B58" s="13"/>
      <c r="C58" s="41">
        <v>100</v>
      </c>
      <c r="D58" s="41">
        <v>100</v>
      </c>
      <c r="E58" s="41">
        <v>100</v>
      </c>
      <c r="F58" s="45">
        <f>SUM(C58:E58)</f>
        <v>300</v>
      </c>
    </row>
    <row r="59" spans="1:6" x14ac:dyDescent="0.2">
      <c r="A59" s="16" t="s">
        <v>196</v>
      </c>
      <c r="B59" s="16"/>
      <c r="C59" s="46">
        <v>100</v>
      </c>
      <c r="D59" s="46">
        <v>100</v>
      </c>
      <c r="E59" s="46">
        <v>100</v>
      </c>
      <c r="F59" s="46">
        <f>SUM(C59:E59)</f>
        <v>300</v>
      </c>
    </row>
    <row r="60" spans="1:6" ht="18" x14ac:dyDescent="0.25">
      <c r="A60" s="40" t="s">
        <v>62</v>
      </c>
      <c r="B60" s="40"/>
      <c r="C60" s="41">
        <f>SUM(C42:C46,C48:C50,C52:C55,C57:C59)</f>
        <v>1500</v>
      </c>
      <c r="D60" s="41">
        <f>SUM(D42:D46,D48:D50,D52:D55,D57:D59)</f>
        <v>1500</v>
      </c>
      <c r="E60" s="41">
        <f>SUM(E42:E46,E48:E50,E52:E55,E57:E59)</f>
        <v>1500</v>
      </c>
      <c r="F60" s="47">
        <f>SUM(C60:E60)</f>
        <v>4500</v>
      </c>
    </row>
    <row r="63" spans="1:6" ht="18" x14ac:dyDescent="0.25">
      <c r="A63" s="9" t="s">
        <v>64</v>
      </c>
      <c r="B63" s="9"/>
      <c r="C63" s="10"/>
      <c r="D63" s="10"/>
      <c r="E63" s="10"/>
    </row>
    <row r="64" spans="1:6" x14ac:dyDescent="0.2">
      <c r="A64" s="11" t="s">
        <v>197</v>
      </c>
      <c r="B64" s="11"/>
      <c r="C64" s="18">
        <f>D60*22</f>
        <v>33000</v>
      </c>
      <c r="D64" s="18">
        <f>E60*22</f>
        <v>33000</v>
      </c>
      <c r="E64" s="18" t="e">
        <f>#REF!*22</f>
        <v>#REF!</v>
      </c>
    </row>
    <row r="65" spans="1:5" x14ac:dyDescent="0.2">
      <c r="A65" s="11" t="s">
        <v>198</v>
      </c>
      <c r="B65" s="11"/>
      <c r="C65" s="18">
        <f>D58*22</f>
        <v>2200</v>
      </c>
      <c r="D65" s="18">
        <f>E58*22</f>
        <v>2200</v>
      </c>
      <c r="E65" s="18" t="e">
        <f>#REF!*22</f>
        <v>#REF!</v>
      </c>
    </row>
    <row r="66" spans="1:5" ht="18" x14ac:dyDescent="0.25">
      <c r="A66" s="12" t="s">
        <v>65</v>
      </c>
      <c r="B66" s="12"/>
      <c r="C66" s="19"/>
      <c r="D66" s="19"/>
      <c r="E66" s="19"/>
    </row>
    <row r="67" spans="1:5" x14ac:dyDescent="0.2">
      <c r="A67" s="11" t="s">
        <v>67</v>
      </c>
      <c r="B67" s="11"/>
      <c r="C67" s="18">
        <v>2</v>
      </c>
      <c r="D67" s="18">
        <v>3</v>
      </c>
      <c r="E67" s="18">
        <v>3</v>
      </c>
    </row>
    <row r="68" spans="1:5" x14ac:dyDescent="0.2">
      <c r="A68" s="11" t="s">
        <v>68</v>
      </c>
      <c r="B68" s="11"/>
      <c r="C68" s="18">
        <v>2</v>
      </c>
      <c r="D68" s="18">
        <v>3</v>
      </c>
      <c r="E68" s="18">
        <v>4</v>
      </c>
    </row>
    <row r="69" spans="1:5" x14ac:dyDescent="0.2">
      <c r="A69" s="13" t="s">
        <v>69</v>
      </c>
      <c r="B69" s="13"/>
      <c r="C69" s="18">
        <v>3</v>
      </c>
      <c r="D69" s="18">
        <v>5</v>
      </c>
      <c r="E69" s="18">
        <v>10</v>
      </c>
    </row>
    <row r="70" spans="1:5" ht="18" x14ac:dyDescent="0.25">
      <c r="A70" s="14" t="s">
        <v>66</v>
      </c>
      <c r="B70" s="14"/>
      <c r="C70" s="20"/>
      <c r="D70" s="20"/>
      <c r="E70" s="20"/>
    </row>
    <row r="71" spans="1:5" x14ac:dyDescent="0.2">
      <c r="A71" s="13" t="s">
        <v>75</v>
      </c>
      <c r="B71" s="13"/>
      <c r="C71" s="18">
        <f>1*22</f>
        <v>22</v>
      </c>
      <c r="D71" s="18">
        <f>1*22</f>
        <v>22</v>
      </c>
      <c r="E71" s="18">
        <f>1*22</f>
        <v>22</v>
      </c>
    </row>
    <row r="72" spans="1:5" x14ac:dyDescent="0.2">
      <c r="A72" s="13" t="s">
        <v>71</v>
      </c>
      <c r="B72" s="13"/>
      <c r="C72" s="18">
        <f>D58*22</f>
        <v>2200</v>
      </c>
      <c r="D72" s="18">
        <f>E58*22</f>
        <v>2200</v>
      </c>
      <c r="E72" s="18" t="e">
        <f>#REF!*22</f>
        <v>#REF!</v>
      </c>
    </row>
    <row r="73" spans="1:5" x14ac:dyDescent="0.2">
      <c r="A73" s="13" t="s">
        <v>86</v>
      </c>
      <c r="B73" s="13"/>
      <c r="C73" s="18">
        <v>2</v>
      </c>
      <c r="D73" s="18">
        <v>3</v>
      </c>
      <c r="E73" s="18">
        <v>5</v>
      </c>
    </row>
    <row r="74" spans="1:5" x14ac:dyDescent="0.2">
      <c r="A74" s="13"/>
      <c r="B74" s="13"/>
      <c r="C74" s="18"/>
      <c r="D74" s="18"/>
      <c r="E74" s="18"/>
    </row>
    <row r="75" spans="1:5" ht="18" x14ac:dyDescent="0.25">
      <c r="A75" s="29" t="s">
        <v>88</v>
      </c>
      <c r="B75" s="29"/>
      <c r="C75" s="22"/>
      <c r="D75" s="22"/>
      <c r="E75" s="22"/>
    </row>
    <row r="76" spans="1:5" x14ac:dyDescent="0.2">
      <c r="A76" s="13" t="s">
        <v>87</v>
      </c>
      <c r="B76" s="13"/>
      <c r="C76" s="18">
        <v>1</v>
      </c>
      <c r="D76" s="18"/>
      <c r="E76" s="18"/>
    </row>
    <row r="77" spans="1:5" x14ac:dyDescent="0.2">
      <c r="A77" s="13" t="s">
        <v>89</v>
      </c>
      <c r="B77" s="13"/>
      <c r="C77" s="18">
        <v>3</v>
      </c>
      <c r="D77" s="18">
        <v>2</v>
      </c>
      <c r="E77" s="18">
        <v>3</v>
      </c>
    </row>
    <row r="78" spans="1:5" x14ac:dyDescent="0.2">
      <c r="A78" s="13" t="s">
        <v>90</v>
      </c>
      <c r="B78" s="13"/>
      <c r="C78" s="21">
        <v>3</v>
      </c>
      <c r="D78" s="21">
        <v>5</v>
      </c>
      <c r="E78" s="21">
        <v>10</v>
      </c>
    </row>
    <row r="79" spans="1:5" x14ac:dyDescent="0.2">
      <c r="A79" s="13" t="s">
        <v>132</v>
      </c>
      <c r="B79" s="13"/>
      <c r="C79" s="21">
        <v>6</v>
      </c>
      <c r="D79" s="21"/>
      <c r="E79" s="21"/>
    </row>
    <row r="80" spans="1:5" x14ac:dyDescent="0.2">
      <c r="A80" s="13" t="s">
        <v>133</v>
      </c>
      <c r="B80" s="13"/>
      <c r="C80" s="21">
        <v>2</v>
      </c>
      <c r="D80" s="21">
        <v>3</v>
      </c>
      <c r="E80" s="21">
        <v>4</v>
      </c>
    </row>
  </sheetData>
  <mergeCells count="1">
    <mergeCell ref="A1:I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8" workbookViewId="0">
      <selection activeCell="A33" sqref="A33:XFD33"/>
    </sheetView>
  </sheetViews>
  <sheetFormatPr defaultRowHeight="14.25" x14ac:dyDescent="0.2"/>
  <cols>
    <col min="1" max="1" width="42.875" bestFit="1" customWidth="1"/>
    <col min="2" max="2" width="8.25" bestFit="1" customWidth="1"/>
    <col min="3" max="3" width="11" bestFit="1" customWidth="1"/>
    <col min="4" max="4" width="9.625" bestFit="1" customWidth="1"/>
    <col min="5" max="5" width="11" bestFit="1" customWidth="1"/>
  </cols>
  <sheetData>
    <row r="1" spans="1:6" ht="33" x14ac:dyDescent="0.45">
      <c r="A1" s="62" t="s">
        <v>63</v>
      </c>
      <c r="B1" s="62"/>
      <c r="C1" s="62"/>
      <c r="D1" s="62"/>
      <c r="E1" s="62"/>
    </row>
    <row r="2" spans="1:6" x14ac:dyDescent="0.2">
      <c r="A2" t="s">
        <v>32</v>
      </c>
      <c r="C2" s="26" t="s">
        <v>13</v>
      </c>
      <c r="D2" s="26" t="s">
        <v>14</v>
      </c>
      <c r="E2" s="26" t="s">
        <v>15</v>
      </c>
    </row>
    <row r="3" spans="1:6" x14ac:dyDescent="0.2">
      <c r="A3" t="s">
        <v>33</v>
      </c>
      <c r="B3" t="s">
        <v>73</v>
      </c>
      <c r="C3">
        <v>2</v>
      </c>
      <c r="D3">
        <v>3</v>
      </c>
      <c r="E3">
        <v>4</v>
      </c>
    </row>
    <row r="4" spans="1:6" x14ac:dyDescent="0.2">
      <c r="A4" s="1"/>
      <c r="B4" s="1" t="s">
        <v>74</v>
      </c>
      <c r="C4">
        <v>2</v>
      </c>
      <c r="D4">
        <v>3</v>
      </c>
      <c r="E4">
        <v>3</v>
      </c>
    </row>
    <row r="5" spans="1:6" x14ac:dyDescent="0.2">
      <c r="A5" s="1"/>
      <c r="B5" s="1" t="s">
        <v>30</v>
      </c>
      <c r="C5">
        <f>C3*C4</f>
        <v>4</v>
      </c>
      <c r="D5">
        <f t="shared" ref="D5:E5" si="0">D3*D4</f>
        <v>9</v>
      </c>
      <c r="E5">
        <f t="shared" si="0"/>
        <v>12</v>
      </c>
    </row>
    <row r="6" spans="1:6" ht="27" x14ac:dyDescent="0.35">
      <c r="A6" s="4" t="s">
        <v>70</v>
      </c>
      <c r="B6" s="4"/>
      <c r="C6" s="25">
        <f>E34</f>
        <v>532</v>
      </c>
      <c r="D6" s="5"/>
      <c r="E6" s="5"/>
    </row>
    <row r="7" spans="1:6" x14ac:dyDescent="0.2">
      <c r="A7" s="6" t="s">
        <v>47</v>
      </c>
      <c r="B7" s="7" t="s">
        <v>13</v>
      </c>
      <c r="C7" s="7" t="s">
        <v>14</v>
      </c>
      <c r="D7" s="7" t="s">
        <v>15</v>
      </c>
      <c r="E7" s="8" t="s">
        <v>72</v>
      </c>
      <c r="F7" s="32"/>
    </row>
    <row r="8" spans="1:6" ht="18" x14ac:dyDescent="0.25">
      <c r="A8" s="30" t="s">
        <v>237</v>
      </c>
      <c r="B8" s="10"/>
      <c r="C8" s="10"/>
      <c r="D8" s="10"/>
      <c r="E8" s="10"/>
    </row>
    <row r="9" spans="1:6" x14ac:dyDescent="0.2">
      <c r="A9" s="11" t="s">
        <v>166</v>
      </c>
      <c r="B9" s="18">
        <f>C3*22</f>
        <v>44</v>
      </c>
      <c r="C9" s="18">
        <f>D3*22</f>
        <v>66</v>
      </c>
      <c r="D9" s="18">
        <f>E3*22</f>
        <v>88</v>
      </c>
      <c r="E9" s="18">
        <f>SUM(B9:D9)</f>
        <v>198</v>
      </c>
    </row>
    <row r="10" spans="1:6" x14ac:dyDescent="0.2">
      <c r="A10" s="11" t="s">
        <v>167</v>
      </c>
      <c r="B10">
        <v>15</v>
      </c>
      <c r="C10">
        <v>20</v>
      </c>
      <c r="D10">
        <v>30</v>
      </c>
      <c r="E10" s="18">
        <f t="shared" ref="E10:E14" si="1">SUM(B10:D10)</f>
        <v>65</v>
      </c>
    </row>
    <row r="11" spans="1:6" x14ac:dyDescent="0.2">
      <c r="A11" s="11" t="s">
        <v>168</v>
      </c>
      <c r="B11" s="18">
        <v>10</v>
      </c>
      <c r="C11" s="18">
        <v>10</v>
      </c>
      <c r="D11" s="18">
        <v>15</v>
      </c>
      <c r="E11" s="18">
        <f t="shared" si="1"/>
        <v>35</v>
      </c>
    </row>
    <row r="12" spans="1:6" x14ac:dyDescent="0.2">
      <c r="A12" s="11" t="s">
        <v>169</v>
      </c>
      <c r="B12" s="18">
        <v>5</v>
      </c>
      <c r="C12" s="18">
        <v>6</v>
      </c>
      <c r="D12" s="18">
        <v>9</v>
      </c>
      <c r="E12" s="18">
        <f t="shared" si="1"/>
        <v>20</v>
      </c>
    </row>
    <row r="13" spans="1:6" x14ac:dyDescent="0.2">
      <c r="A13" s="11" t="s">
        <v>170</v>
      </c>
      <c r="B13" s="18">
        <f>C5*22</f>
        <v>88</v>
      </c>
      <c r="C13" s="18">
        <f>D5*22</f>
        <v>198</v>
      </c>
      <c r="D13" s="18">
        <f>E5*22</f>
        <v>264</v>
      </c>
      <c r="E13" s="18">
        <f t="shared" si="1"/>
        <v>550</v>
      </c>
    </row>
    <row r="14" spans="1:6" x14ac:dyDescent="0.2">
      <c r="A14" s="11" t="s">
        <v>171</v>
      </c>
      <c r="B14" s="18">
        <v>3</v>
      </c>
      <c r="C14" s="18">
        <v>5</v>
      </c>
      <c r="D14" s="18">
        <v>8</v>
      </c>
      <c r="E14" s="18">
        <f t="shared" si="1"/>
        <v>16</v>
      </c>
    </row>
    <row r="15" spans="1:6" ht="18" x14ac:dyDescent="0.25">
      <c r="A15" s="12" t="s">
        <v>65</v>
      </c>
      <c r="B15" s="19"/>
      <c r="C15" s="19"/>
      <c r="D15" s="19"/>
      <c r="E15" s="19"/>
    </row>
    <row r="16" spans="1:6" x14ac:dyDescent="0.2">
      <c r="A16" s="11" t="s">
        <v>67</v>
      </c>
      <c r="B16" s="18">
        <v>2</v>
      </c>
      <c r="C16" s="18">
        <v>3</v>
      </c>
      <c r="D16" s="18">
        <v>3</v>
      </c>
      <c r="E16" s="18">
        <f>SUM(B16:D16)</f>
        <v>8</v>
      </c>
    </row>
    <row r="17" spans="1:5" x14ac:dyDescent="0.2">
      <c r="A17" s="11" t="s">
        <v>68</v>
      </c>
      <c r="B17" s="18">
        <v>2</v>
      </c>
      <c r="C17" s="18">
        <v>3</v>
      </c>
      <c r="D17" s="18">
        <v>4</v>
      </c>
      <c r="E17" s="18">
        <f>SUM(B17:D17)</f>
        <v>9</v>
      </c>
    </row>
    <row r="18" spans="1:5" x14ac:dyDescent="0.2">
      <c r="A18" s="13" t="s">
        <v>69</v>
      </c>
      <c r="B18" s="18">
        <v>3</v>
      </c>
      <c r="C18" s="18">
        <v>5</v>
      </c>
      <c r="D18" s="18">
        <v>10</v>
      </c>
      <c r="E18" s="18">
        <f>SUM(B18:D18)</f>
        <v>18</v>
      </c>
    </row>
    <row r="19" spans="1:5" ht="18" x14ac:dyDescent="0.25">
      <c r="A19" s="14" t="s">
        <v>66</v>
      </c>
      <c r="B19" s="20"/>
      <c r="C19" s="20"/>
      <c r="D19" s="20"/>
      <c r="E19" s="20"/>
    </row>
    <row r="20" spans="1:5" x14ac:dyDescent="0.2">
      <c r="A20" s="13" t="s">
        <v>75</v>
      </c>
      <c r="B20" s="18">
        <f>1*22</f>
        <v>22</v>
      </c>
      <c r="C20" s="18">
        <f t="shared" ref="C20:D20" si="2">1*22</f>
        <v>22</v>
      </c>
      <c r="D20" s="18">
        <f t="shared" si="2"/>
        <v>22</v>
      </c>
      <c r="E20" s="21">
        <f>SUM(B20:D20)</f>
        <v>66</v>
      </c>
    </row>
    <row r="21" spans="1:5" x14ac:dyDescent="0.2">
      <c r="A21" s="13" t="s">
        <v>71</v>
      </c>
      <c r="B21" s="18">
        <f>C3*22</f>
        <v>44</v>
      </c>
      <c r="C21" s="18">
        <f t="shared" ref="C21:D21" si="3">D3*22</f>
        <v>66</v>
      </c>
      <c r="D21" s="18">
        <f t="shared" si="3"/>
        <v>88</v>
      </c>
      <c r="E21" s="21">
        <f>SUM(B21:D21)</f>
        <v>198</v>
      </c>
    </row>
    <row r="22" spans="1:5" x14ac:dyDescent="0.2">
      <c r="A22" s="13" t="s">
        <v>86</v>
      </c>
      <c r="B22" s="18">
        <v>2</v>
      </c>
      <c r="C22" s="18">
        <v>3</v>
      </c>
      <c r="D22" s="18">
        <v>5</v>
      </c>
      <c r="E22" s="21">
        <f t="shared" ref="E22:E30" si="4">SUM(B22:D22)</f>
        <v>10</v>
      </c>
    </row>
    <row r="23" spans="1:5" x14ac:dyDescent="0.2">
      <c r="A23" s="11"/>
      <c r="B23" s="18"/>
      <c r="C23" s="18"/>
      <c r="D23" s="18"/>
      <c r="E23" s="21"/>
    </row>
    <row r="24" spans="1:5" ht="18" x14ac:dyDescent="0.25">
      <c r="A24" s="29" t="s">
        <v>88</v>
      </c>
      <c r="B24" s="22"/>
      <c r="C24" s="22"/>
      <c r="D24" s="22"/>
      <c r="E24" s="22"/>
    </row>
    <row r="25" spans="1:5" x14ac:dyDescent="0.2">
      <c r="A25" s="13" t="s">
        <v>87</v>
      </c>
      <c r="B25" s="18">
        <v>1</v>
      </c>
      <c r="C25" s="18"/>
      <c r="D25" s="18"/>
      <c r="E25" s="21">
        <f t="shared" si="4"/>
        <v>1</v>
      </c>
    </row>
    <row r="26" spans="1:5" x14ac:dyDescent="0.2">
      <c r="A26" s="13" t="s">
        <v>89</v>
      </c>
      <c r="B26" s="18">
        <v>3</v>
      </c>
      <c r="C26" s="18">
        <v>2</v>
      </c>
      <c r="D26" s="18">
        <v>3</v>
      </c>
      <c r="E26" s="21">
        <f t="shared" si="4"/>
        <v>8</v>
      </c>
    </row>
    <row r="27" spans="1:5" x14ac:dyDescent="0.2">
      <c r="A27" s="13" t="s">
        <v>90</v>
      </c>
      <c r="B27" s="21">
        <v>3</v>
      </c>
      <c r="C27" s="21">
        <v>5</v>
      </c>
      <c r="D27" s="21">
        <v>8</v>
      </c>
      <c r="E27" s="21">
        <f t="shared" si="4"/>
        <v>16</v>
      </c>
    </row>
    <row r="28" spans="1:5" x14ac:dyDescent="0.2">
      <c r="A28" s="13" t="s">
        <v>132</v>
      </c>
      <c r="B28" s="21">
        <v>6</v>
      </c>
      <c r="C28" s="21"/>
      <c r="D28" s="21"/>
      <c r="E28" s="21">
        <f t="shared" si="4"/>
        <v>6</v>
      </c>
    </row>
    <row r="29" spans="1:5" x14ac:dyDescent="0.2">
      <c r="A29" s="13" t="s">
        <v>133</v>
      </c>
      <c r="B29" s="21">
        <v>2</v>
      </c>
      <c r="C29" s="21">
        <v>3</v>
      </c>
      <c r="D29" s="21">
        <v>4</v>
      </c>
      <c r="E29" s="21">
        <f t="shared" si="4"/>
        <v>9</v>
      </c>
    </row>
    <row r="30" spans="1:5" x14ac:dyDescent="0.2">
      <c r="A30" s="13" t="s">
        <v>222</v>
      </c>
      <c r="B30" s="21">
        <v>3</v>
      </c>
      <c r="C30" s="21">
        <v>4</v>
      </c>
      <c r="D30" s="21">
        <v>5</v>
      </c>
      <c r="E30" s="21">
        <f t="shared" si="4"/>
        <v>12</v>
      </c>
    </row>
    <row r="31" spans="1:5" x14ac:dyDescent="0.2">
      <c r="A31" s="13"/>
      <c r="B31" s="21"/>
      <c r="C31" s="21"/>
      <c r="D31" s="21"/>
      <c r="E31" s="21"/>
    </row>
    <row r="32" spans="1:5" x14ac:dyDescent="0.2">
      <c r="A32" s="13"/>
      <c r="B32" s="21"/>
      <c r="C32" s="21"/>
      <c r="D32" s="21"/>
      <c r="E32" s="21"/>
    </row>
    <row r="33" spans="1:5" x14ac:dyDescent="0.2">
      <c r="A33" s="13"/>
      <c r="B33" s="21"/>
      <c r="C33" s="21"/>
      <c r="D33" s="21"/>
      <c r="E33" s="21"/>
    </row>
    <row r="34" spans="1:5" ht="18" x14ac:dyDescent="0.25">
      <c r="A34" s="17" t="s">
        <v>62</v>
      </c>
      <c r="B34" s="18">
        <f>SUM(B9:B9,B16:B18,B20:B23,B25:B27)</f>
        <v>126</v>
      </c>
      <c r="C34" s="18">
        <f>SUM(C9:C9,C16:C18,C20:C23,C25:C27)</f>
        <v>175</v>
      </c>
      <c r="D34" s="18">
        <f>SUM(D9:D9,D16:D18,D20:D23,D25:D27)</f>
        <v>231</v>
      </c>
      <c r="E34" s="24">
        <f>SUM(B34:D34)</f>
        <v>532</v>
      </c>
    </row>
    <row r="37" spans="1:5" x14ac:dyDescent="0.2">
      <c r="A37" s="3" t="s">
        <v>20</v>
      </c>
    </row>
    <row r="38" spans="1:5" x14ac:dyDescent="0.2">
      <c r="A38" t="s">
        <v>127</v>
      </c>
    </row>
    <row r="39" spans="1:5" x14ac:dyDescent="0.2">
      <c r="A39" t="s">
        <v>21</v>
      </c>
    </row>
    <row r="40" spans="1:5" x14ac:dyDescent="0.2">
      <c r="A40" t="s">
        <v>22</v>
      </c>
    </row>
    <row r="41" spans="1:5" x14ac:dyDescent="0.2">
      <c r="A41" t="s">
        <v>23</v>
      </c>
    </row>
    <row r="43" spans="1:5" x14ac:dyDescent="0.2">
      <c r="A43" s="3" t="s">
        <v>128</v>
      </c>
    </row>
    <row r="44" spans="1:5" x14ac:dyDescent="0.2">
      <c r="A44" t="s">
        <v>36</v>
      </c>
    </row>
    <row r="45" spans="1:5" x14ac:dyDescent="0.2">
      <c r="A45" t="s">
        <v>37</v>
      </c>
    </row>
    <row r="47" spans="1:5" x14ac:dyDescent="0.2">
      <c r="A47" s="3" t="s">
        <v>129</v>
      </c>
    </row>
    <row r="48" spans="1:5" x14ac:dyDescent="0.2">
      <c r="A48" t="s">
        <v>131</v>
      </c>
    </row>
    <row r="49" spans="1:1" x14ac:dyDescent="0.2">
      <c r="A49" t="s">
        <v>130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C3" sqref="C3"/>
    </sheetView>
  </sheetViews>
  <sheetFormatPr defaultRowHeight="14.25" x14ac:dyDescent="0.2"/>
  <cols>
    <col min="1" max="1" width="36.625" style="1" bestFit="1" customWidth="1"/>
    <col min="2" max="2" width="15.125" style="1" bestFit="1" customWidth="1"/>
    <col min="3" max="3" width="6.75" bestFit="1" customWidth="1"/>
    <col min="4" max="5" width="9.625" bestFit="1" customWidth="1"/>
    <col min="6" max="6" width="16.5" bestFit="1" customWidth="1"/>
  </cols>
  <sheetData>
    <row r="1" spans="1:9" ht="25.5" x14ac:dyDescent="0.35">
      <c r="A1" s="61" t="s">
        <v>238</v>
      </c>
      <c r="B1" s="61"/>
      <c r="C1" s="61"/>
      <c r="D1" s="61"/>
      <c r="E1" s="61"/>
      <c r="F1" s="61"/>
    </row>
    <row r="3" spans="1:9" ht="22.5" x14ac:dyDescent="0.3">
      <c r="A3" s="4" t="s">
        <v>240</v>
      </c>
      <c r="B3" s="4"/>
      <c r="C3" s="5"/>
      <c r="D3" s="5"/>
      <c r="E3" s="5"/>
      <c r="F3" s="5"/>
    </row>
    <row r="4" spans="1:9" s="1" customFormat="1" x14ac:dyDescent="0.2">
      <c r="A4" s="6" t="s">
        <v>239</v>
      </c>
      <c r="B4" s="6" t="s">
        <v>246</v>
      </c>
      <c r="C4" s="7" t="s">
        <v>13</v>
      </c>
      <c r="D4" s="7" t="s">
        <v>14</v>
      </c>
      <c r="E4" s="7" t="s">
        <v>15</v>
      </c>
      <c r="F4" s="8" t="s">
        <v>176</v>
      </c>
      <c r="G4" s="1" t="s">
        <v>232</v>
      </c>
      <c r="H4" s="1" t="s">
        <v>233</v>
      </c>
      <c r="I4" s="1" t="s">
        <v>235</v>
      </c>
    </row>
    <row r="5" spans="1:9" ht="18" x14ac:dyDescent="0.25">
      <c r="A5" s="35" t="s">
        <v>261</v>
      </c>
      <c r="B5" s="35"/>
      <c r="C5" s="10"/>
      <c r="D5" s="10"/>
      <c r="E5" s="10"/>
      <c r="F5" s="10"/>
      <c r="G5" s="10"/>
      <c r="H5" s="10"/>
      <c r="I5" s="10"/>
    </row>
    <row r="6" spans="1:9" x14ac:dyDescent="0.2">
      <c r="A6" s="11" t="s">
        <v>199</v>
      </c>
      <c r="B6" s="18">
        <v>2000000</v>
      </c>
      <c r="C6" s="18">
        <v>1</v>
      </c>
      <c r="D6" s="18">
        <v>2</v>
      </c>
      <c r="E6" s="18">
        <v>3</v>
      </c>
      <c r="F6" s="18">
        <f>(B6*C6)+(D6*B6)+(E6*B6)</f>
        <v>12000000</v>
      </c>
      <c r="G6" s="18">
        <f>B6*C6</f>
        <v>2000000</v>
      </c>
      <c r="H6" s="18">
        <f>B6*D6</f>
        <v>4000000</v>
      </c>
      <c r="I6" s="18">
        <f>B6*E6</f>
        <v>6000000</v>
      </c>
    </row>
    <row r="7" spans="1:9" x14ac:dyDescent="0.2">
      <c r="A7" s="11" t="s">
        <v>201</v>
      </c>
      <c r="B7" s="18">
        <v>2000000</v>
      </c>
      <c r="C7" s="18">
        <v>1</v>
      </c>
      <c r="D7" s="18">
        <v>2</v>
      </c>
      <c r="E7" s="18">
        <v>3</v>
      </c>
      <c r="F7" s="18">
        <f>(C7*B7)+(D7*B7)+(E7*B7)</f>
        <v>12000000</v>
      </c>
      <c r="G7" s="18">
        <f>B7*C7</f>
        <v>2000000</v>
      </c>
      <c r="H7" s="18">
        <f>B7*D7</f>
        <v>4000000</v>
      </c>
      <c r="I7" s="18">
        <f>B7*E7</f>
        <v>6000000</v>
      </c>
    </row>
    <row r="8" spans="1:9" x14ac:dyDescent="0.2">
      <c r="A8" s="1" t="s">
        <v>62</v>
      </c>
      <c r="E8" s="18"/>
      <c r="F8" s="18"/>
      <c r="G8" s="18"/>
      <c r="H8" s="18"/>
      <c r="I8" s="18"/>
    </row>
    <row r="9" spans="1:9" ht="18" x14ac:dyDescent="0.25">
      <c r="A9" s="37" t="s">
        <v>48</v>
      </c>
      <c r="B9" s="37"/>
      <c r="C9" s="22"/>
      <c r="D9" s="22"/>
      <c r="E9" s="22"/>
      <c r="F9" s="22"/>
      <c r="G9" s="18">
        <f t="shared" ref="G9:G11" si="0">B9*C9</f>
        <v>0</v>
      </c>
      <c r="H9" s="18">
        <f t="shared" ref="H9:H11" si="1">B9*D9</f>
        <v>0</v>
      </c>
      <c r="I9" s="18">
        <f t="shared" ref="I9:I11" si="2">B9*E9</f>
        <v>0</v>
      </c>
    </row>
    <row r="10" spans="1:9" x14ac:dyDescent="0.2">
      <c r="A10" s="13" t="s">
        <v>204</v>
      </c>
      <c r="B10" s="18">
        <v>100000</v>
      </c>
      <c r="C10" s="21">
        <v>30</v>
      </c>
      <c r="D10" s="21">
        <v>50</v>
      </c>
      <c r="E10" s="21">
        <v>80</v>
      </c>
      <c r="F10" s="18">
        <f t="shared" ref="F10" si="3">(C11*B10)+(D10*B10)+(E10*B10)</f>
        <v>13100000</v>
      </c>
      <c r="G10" s="18">
        <f t="shared" si="0"/>
        <v>3000000</v>
      </c>
      <c r="H10" s="18">
        <f t="shared" si="1"/>
        <v>5000000</v>
      </c>
      <c r="I10" s="18">
        <f t="shared" si="2"/>
        <v>8000000</v>
      </c>
    </row>
    <row r="11" spans="1:9" x14ac:dyDescent="0.2">
      <c r="A11" s="13" t="s">
        <v>205</v>
      </c>
      <c r="B11" s="13">
        <v>3000000</v>
      </c>
      <c r="C11" s="21">
        <v>1</v>
      </c>
      <c r="D11" s="21">
        <v>1</v>
      </c>
      <c r="E11" s="21">
        <v>1</v>
      </c>
      <c r="F11" s="18">
        <f>(C13*B11)+(D11*B11)+(E11*B11)</f>
        <v>6000000</v>
      </c>
      <c r="G11" s="18">
        <f t="shared" si="0"/>
        <v>3000000</v>
      </c>
      <c r="H11" s="18">
        <f t="shared" si="1"/>
        <v>3000000</v>
      </c>
      <c r="I11" s="18">
        <f t="shared" si="2"/>
        <v>3000000</v>
      </c>
    </row>
    <row r="12" spans="1:9" x14ac:dyDescent="0.2">
      <c r="A12" s="13" t="s">
        <v>202</v>
      </c>
      <c r="B12" s="18">
        <v>2000000</v>
      </c>
      <c r="C12" s="18">
        <v>1</v>
      </c>
      <c r="D12" s="18">
        <v>2</v>
      </c>
      <c r="E12" s="18">
        <v>3</v>
      </c>
      <c r="F12" s="18">
        <f>(B12*C12)+(D12*B12)+(E12*B12)</f>
        <v>12000000</v>
      </c>
      <c r="G12" s="18">
        <f>B12*C12</f>
        <v>2000000</v>
      </c>
      <c r="H12" s="18">
        <f>B12*D12</f>
        <v>4000000</v>
      </c>
      <c r="I12" s="18">
        <f>B12*E12</f>
        <v>6000000</v>
      </c>
    </row>
    <row r="13" spans="1:9" s="39" customFormat="1" ht="18" x14ac:dyDescent="0.25">
      <c r="A13" s="48"/>
      <c r="B13" s="48"/>
      <c r="C13" s="49"/>
      <c r="D13" s="49"/>
      <c r="E13" s="49"/>
      <c r="F13" s="49"/>
    </row>
    <row r="14" spans="1:9" s="39" customFormat="1" x14ac:dyDescent="0.2">
      <c r="A14" s="13"/>
      <c r="B14" s="13"/>
      <c r="C14" s="21"/>
      <c r="D14" s="21"/>
      <c r="E14" s="21"/>
      <c r="F14" s="21"/>
    </row>
    <row r="15" spans="1:9" ht="18" x14ac:dyDescent="0.25">
      <c r="A15" s="40" t="s">
        <v>62</v>
      </c>
      <c r="B15" s="40"/>
      <c r="C15" s="18">
        <f>SUM(C6:C7,C10:C12)</f>
        <v>34</v>
      </c>
      <c r="D15" s="18">
        <f t="shared" ref="D15:E15" si="4">SUM(D6:D7,D10:D12)</f>
        <v>57</v>
      </c>
      <c r="E15" s="18">
        <f t="shared" si="4"/>
        <v>90</v>
      </c>
      <c r="F15" s="24">
        <f>SUM(C15:E15)</f>
        <v>181</v>
      </c>
    </row>
    <row r="19" spans="1:6" x14ac:dyDescent="0.2">
      <c r="A19"/>
      <c r="B19"/>
    </row>
    <row r="20" spans="1:6" x14ac:dyDescent="0.2">
      <c r="A20"/>
      <c r="B20"/>
    </row>
    <row r="21" spans="1:6" ht="22.5" x14ac:dyDescent="0.3">
      <c r="A21" s="4" t="s">
        <v>207</v>
      </c>
      <c r="B21" s="4"/>
      <c r="C21" s="5"/>
      <c r="D21" s="5"/>
      <c r="E21" s="5"/>
      <c r="F21" s="5"/>
    </row>
    <row r="22" spans="1:6" x14ac:dyDescent="0.2">
      <c r="A22" s="6" t="s">
        <v>208</v>
      </c>
      <c r="B22" s="6"/>
      <c r="C22" s="7">
        <v>42292</v>
      </c>
      <c r="D22" s="7">
        <v>42323</v>
      </c>
      <c r="E22" s="7">
        <v>42353</v>
      </c>
      <c r="F22" s="8" t="s">
        <v>176</v>
      </c>
    </row>
    <row r="23" spans="1:6" ht="18" x14ac:dyDescent="0.25">
      <c r="A23" s="35" t="s">
        <v>209</v>
      </c>
      <c r="B23" s="35"/>
      <c r="C23" s="10"/>
      <c r="D23" s="10"/>
      <c r="E23" s="10"/>
      <c r="F23" s="10"/>
    </row>
    <row r="24" spans="1:6" x14ac:dyDescent="0.2">
      <c r="A24" s="11" t="s">
        <v>210</v>
      </c>
      <c r="B24" s="11"/>
      <c r="C24" s="41"/>
      <c r="D24" s="41"/>
      <c r="E24" s="41"/>
      <c r="F24" s="41">
        <f>SUM(C24:E24)</f>
        <v>0</v>
      </c>
    </row>
    <row r="25" spans="1:6" x14ac:dyDescent="0.2">
      <c r="A25" s="11" t="s">
        <v>211</v>
      </c>
      <c r="B25" s="11"/>
      <c r="C25" s="41"/>
      <c r="D25" s="41"/>
      <c r="E25" s="41"/>
      <c r="F25" s="41">
        <f>SUM(C25:E25)</f>
        <v>0</v>
      </c>
    </row>
    <row r="26" spans="1:6" ht="18" x14ac:dyDescent="0.25">
      <c r="A26" s="36" t="s">
        <v>200</v>
      </c>
      <c r="B26" s="36"/>
      <c r="C26" s="42"/>
      <c r="D26" s="42"/>
      <c r="E26" s="42"/>
      <c r="F26" s="42"/>
    </row>
    <row r="27" spans="1:6" x14ac:dyDescent="0.2">
      <c r="A27" s="11" t="s">
        <v>210</v>
      </c>
      <c r="B27" s="11"/>
      <c r="C27" s="41"/>
      <c r="D27" s="41"/>
      <c r="E27" s="41"/>
      <c r="F27" s="41">
        <f>SUM(C27:E27)</f>
        <v>0</v>
      </c>
    </row>
    <row r="28" spans="1:6" x14ac:dyDescent="0.2">
      <c r="A28" s="11" t="s">
        <v>211</v>
      </c>
      <c r="B28" s="11"/>
      <c r="C28" s="41"/>
      <c r="D28" s="41"/>
      <c r="E28" s="41"/>
      <c r="F28" s="41">
        <f>SUM(C28:E28)</f>
        <v>0</v>
      </c>
    </row>
    <row r="29" spans="1:6" ht="18" x14ac:dyDescent="0.25">
      <c r="A29" s="43" t="s">
        <v>203</v>
      </c>
      <c r="B29" s="43"/>
      <c r="C29" s="44"/>
      <c r="D29" s="44"/>
      <c r="E29" s="44"/>
      <c r="F29" s="44"/>
    </row>
    <row r="30" spans="1:6" x14ac:dyDescent="0.2">
      <c r="A30" s="13" t="s">
        <v>210</v>
      </c>
      <c r="B30" s="13"/>
      <c r="C30" s="45"/>
      <c r="D30" s="45"/>
      <c r="E30" s="45"/>
      <c r="F30" s="45">
        <f>SUM(C30:E30)</f>
        <v>0</v>
      </c>
    </row>
    <row r="31" spans="1:6" x14ac:dyDescent="0.2">
      <c r="A31" s="13" t="s">
        <v>211</v>
      </c>
      <c r="B31" s="13"/>
      <c r="C31" s="45"/>
      <c r="D31" s="45"/>
      <c r="E31" s="45"/>
      <c r="F31" s="45">
        <f>SUM(C31:E31)</f>
        <v>0</v>
      </c>
    </row>
    <row r="32" spans="1:6" ht="18" x14ac:dyDescent="0.25">
      <c r="A32" s="37" t="s">
        <v>212</v>
      </c>
      <c r="B32" s="37"/>
      <c r="C32" s="38"/>
      <c r="D32" s="38"/>
      <c r="E32" s="38"/>
      <c r="F32" s="38"/>
    </row>
    <row r="33" spans="1:6" x14ac:dyDescent="0.2">
      <c r="A33" s="13" t="s">
        <v>213</v>
      </c>
      <c r="B33" s="13"/>
      <c r="C33" s="45"/>
      <c r="D33" s="45"/>
      <c r="E33" s="45"/>
      <c r="F33" s="45">
        <f>SUM(C33:E33)</f>
        <v>0</v>
      </c>
    </row>
    <row r="34" spans="1:6" x14ac:dyDescent="0.2">
      <c r="A34" s="13" t="s">
        <v>214</v>
      </c>
      <c r="B34" s="13"/>
      <c r="C34" s="45"/>
      <c r="D34" s="45"/>
      <c r="E34" s="45"/>
      <c r="F34" s="45">
        <f>SUM(C34:E34)</f>
        <v>0</v>
      </c>
    </row>
    <row r="35" spans="1:6" x14ac:dyDescent="0.2">
      <c r="A35" s="13" t="s">
        <v>215</v>
      </c>
      <c r="B35" s="13"/>
      <c r="C35" s="45"/>
      <c r="D35" s="45"/>
      <c r="E35" s="45"/>
      <c r="F35" s="45">
        <f>SUM(C35:E35)</f>
        <v>0</v>
      </c>
    </row>
    <row r="36" spans="1:6" x14ac:dyDescent="0.2">
      <c r="A36" s="13" t="s">
        <v>216</v>
      </c>
      <c r="B36" s="13"/>
      <c r="C36" s="45"/>
      <c r="D36" s="45"/>
      <c r="E36" s="45"/>
      <c r="F36" s="45">
        <f>SUM(C36:E36)</f>
        <v>0</v>
      </c>
    </row>
    <row r="37" spans="1:6" x14ac:dyDescent="0.2">
      <c r="A37" s="13" t="s">
        <v>217</v>
      </c>
      <c r="B37" s="13"/>
      <c r="C37" s="45"/>
      <c r="D37" s="45"/>
      <c r="E37" s="45"/>
      <c r="F37" s="45">
        <f>SUM(C37:E37)</f>
        <v>0</v>
      </c>
    </row>
    <row r="38" spans="1:6" ht="18" x14ac:dyDescent="0.25">
      <c r="A38" s="48" t="s">
        <v>206</v>
      </c>
      <c r="B38" s="48"/>
      <c r="C38" s="50"/>
      <c r="D38" s="50"/>
      <c r="E38" s="50"/>
      <c r="F38" s="50"/>
    </row>
    <row r="39" spans="1:6" x14ac:dyDescent="0.2">
      <c r="A39" s="13" t="s">
        <v>218</v>
      </c>
      <c r="B39" s="13"/>
      <c r="C39" s="45"/>
      <c r="D39" s="45"/>
      <c r="E39" s="45"/>
      <c r="F39" s="45">
        <f>SUM(C39:E39)</f>
        <v>0</v>
      </c>
    </row>
    <row r="40" spans="1:6" x14ac:dyDescent="0.2">
      <c r="A40" s="13" t="s">
        <v>219</v>
      </c>
      <c r="B40" s="13"/>
      <c r="C40" s="45"/>
      <c r="D40" s="45"/>
      <c r="E40" s="45"/>
      <c r="F40" s="45">
        <f>SUM(C40:E40)</f>
        <v>0</v>
      </c>
    </row>
    <row r="41" spans="1:6" x14ac:dyDescent="0.2">
      <c r="A41" s="16" t="s">
        <v>220</v>
      </c>
      <c r="B41" s="16"/>
      <c r="C41" s="46"/>
      <c r="D41" s="46"/>
      <c r="E41" s="46"/>
      <c r="F41" s="46">
        <f>SUM(C41:E41)</f>
        <v>0</v>
      </c>
    </row>
    <row r="42" spans="1:6" ht="18" x14ac:dyDescent="0.25">
      <c r="A42" s="40" t="s">
        <v>62</v>
      </c>
      <c r="B42" s="40"/>
      <c r="C42" s="41">
        <f>SUM(C24:C25,C27:C28,C30:C31,C33:C37,C39:C41)</f>
        <v>0</v>
      </c>
      <c r="D42" s="41">
        <f>SUM(D24:D25,D27:D28,D30:D31,D33:D37,D39:D41)</f>
        <v>0</v>
      </c>
      <c r="E42" s="41">
        <f>SUM(E24:E25,E27:E28,E30:E31,E33:E37,E39:E41)</f>
        <v>0</v>
      </c>
      <c r="F42" s="47">
        <f>SUM(C42:E42)</f>
        <v>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7" workbookViewId="0">
      <selection activeCell="B20" sqref="B20"/>
    </sheetView>
  </sheetViews>
  <sheetFormatPr defaultRowHeight="14.25" x14ac:dyDescent="0.2"/>
  <cols>
    <col min="1" max="1" width="40.75" bestFit="1" customWidth="1"/>
    <col min="2" max="2" width="9.875" customWidth="1"/>
    <col min="3" max="3" width="13" bestFit="1" customWidth="1"/>
    <col min="5" max="5" width="13.875" customWidth="1"/>
  </cols>
  <sheetData>
    <row r="1" spans="1:5" ht="33" x14ac:dyDescent="0.45">
      <c r="A1" s="62" t="s">
        <v>18</v>
      </c>
      <c r="B1" s="62"/>
      <c r="C1" s="62"/>
      <c r="D1" s="62"/>
      <c r="E1" s="62"/>
    </row>
    <row r="2" spans="1:5" x14ac:dyDescent="0.2">
      <c r="A2" t="s">
        <v>32</v>
      </c>
      <c r="C2" s="26" t="s">
        <v>13</v>
      </c>
      <c r="D2" s="26" t="s">
        <v>14</v>
      </c>
      <c r="E2" s="26" t="s">
        <v>15</v>
      </c>
    </row>
    <row r="3" spans="1:5" x14ac:dyDescent="0.2">
      <c r="A3" t="s">
        <v>33</v>
      </c>
      <c r="B3" t="s">
        <v>73</v>
      </c>
      <c r="C3">
        <v>2</v>
      </c>
      <c r="D3">
        <v>3</v>
      </c>
      <c r="E3">
        <v>4</v>
      </c>
    </row>
    <row r="4" spans="1:5" x14ac:dyDescent="0.2">
      <c r="A4" s="1"/>
      <c r="B4" s="1" t="s">
        <v>74</v>
      </c>
      <c r="C4">
        <v>2</v>
      </c>
      <c r="D4">
        <v>3</v>
      </c>
      <c r="E4">
        <v>3</v>
      </c>
    </row>
    <row r="5" spans="1:5" x14ac:dyDescent="0.2">
      <c r="A5" s="1"/>
      <c r="B5" s="1" t="s">
        <v>30</v>
      </c>
      <c r="C5">
        <f>C3*C4</f>
        <v>4</v>
      </c>
      <c r="D5">
        <f t="shared" ref="D5:E5" si="0">D3*D4</f>
        <v>9</v>
      </c>
      <c r="E5">
        <f t="shared" si="0"/>
        <v>12</v>
      </c>
    </row>
    <row r="6" spans="1:5" ht="27" x14ac:dyDescent="0.35">
      <c r="A6" s="4" t="s">
        <v>70</v>
      </c>
      <c r="B6" s="4"/>
      <c r="C6" s="31">
        <f>E26</f>
        <v>1155</v>
      </c>
      <c r="D6" s="5"/>
      <c r="E6" s="5"/>
    </row>
    <row r="7" spans="1:5" x14ac:dyDescent="0.2">
      <c r="A7" s="6" t="s">
        <v>47</v>
      </c>
      <c r="B7" s="7" t="s">
        <v>13</v>
      </c>
      <c r="C7" s="7" t="s">
        <v>14</v>
      </c>
      <c r="D7" s="7" t="s">
        <v>15</v>
      </c>
      <c r="E7" s="8" t="s">
        <v>72</v>
      </c>
    </row>
    <row r="8" spans="1:5" ht="18" x14ac:dyDescent="0.25">
      <c r="A8" s="30" t="s">
        <v>237</v>
      </c>
      <c r="B8" s="10"/>
      <c r="C8" s="10"/>
      <c r="D8" s="10"/>
      <c r="E8" s="10"/>
    </row>
    <row r="9" spans="1:5" x14ac:dyDescent="0.2">
      <c r="A9" s="11" t="s">
        <v>76</v>
      </c>
      <c r="B9" s="18">
        <f>C5*22</f>
        <v>88</v>
      </c>
      <c r="C9" s="18">
        <f t="shared" ref="C9:D9" si="1">D5*22</f>
        <v>198</v>
      </c>
      <c r="D9" s="18">
        <f t="shared" si="1"/>
        <v>264</v>
      </c>
      <c r="E9" s="18">
        <f>SUM(B9:D9)</f>
        <v>550</v>
      </c>
    </row>
    <row r="10" spans="1:5" x14ac:dyDescent="0.2">
      <c r="A10" s="11" t="s">
        <v>78</v>
      </c>
      <c r="B10" s="18">
        <f>C3*22</f>
        <v>44</v>
      </c>
      <c r="C10" s="18">
        <f t="shared" ref="C10:D10" si="2">D3*22</f>
        <v>66</v>
      </c>
      <c r="D10" s="18">
        <f t="shared" si="2"/>
        <v>88</v>
      </c>
      <c r="E10" s="18">
        <f>SUM(B10:D10)</f>
        <v>198</v>
      </c>
    </row>
    <row r="11" spans="1:5" ht="18" x14ac:dyDescent="0.25">
      <c r="A11" s="27" t="s">
        <v>253</v>
      </c>
      <c r="B11" s="19"/>
      <c r="C11" s="19"/>
      <c r="D11" s="19"/>
      <c r="E11" s="19"/>
    </row>
    <row r="12" spans="1:5" x14ac:dyDescent="0.2">
      <c r="A12" s="11" t="s">
        <v>79</v>
      </c>
      <c r="B12" s="18">
        <v>2</v>
      </c>
      <c r="C12" s="18">
        <v>3</v>
      </c>
      <c r="D12" s="18">
        <v>3</v>
      </c>
      <c r="E12" s="18">
        <f>SUM(B12:D12)</f>
        <v>8</v>
      </c>
    </row>
    <row r="13" spans="1:5" x14ac:dyDescent="0.2">
      <c r="A13" s="11" t="s">
        <v>77</v>
      </c>
      <c r="B13" s="18">
        <v>2</v>
      </c>
      <c r="C13" s="18">
        <v>3</v>
      </c>
      <c r="D13" s="18">
        <v>4</v>
      </c>
      <c r="E13" s="18">
        <f>SUM(B13:D13)</f>
        <v>9</v>
      </c>
    </row>
    <row r="14" spans="1:5" x14ac:dyDescent="0.2">
      <c r="A14" s="13" t="s">
        <v>80</v>
      </c>
      <c r="B14" s="18">
        <v>3</v>
      </c>
      <c r="C14" s="18">
        <v>5</v>
      </c>
      <c r="D14" s="18">
        <v>10</v>
      </c>
      <c r="E14" s="18">
        <f>SUM(B14:D14)</f>
        <v>18</v>
      </c>
    </row>
    <row r="15" spans="1:5" x14ac:dyDescent="0.2">
      <c r="A15" s="13" t="s">
        <v>83</v>
      </c>
      <c r="B15" s="18">
        <v>1</v>
      </c>
      <c r="C15" s="18">
        <v>1</v>
      </c>
      <c r="D15" s="18">
        <v>1</v>
      </c>
      <c r="E15" s="18">
        <f>SUM(B15:D15)</f>
        <v>3</v>
      </c>
    </row>
    <row r="16" spans="1:5" ht="18" x14ac:dyDescent="0.25">
      <c r="A16" s="28" t="s">
        <v>254</v>
      </c>
      <c r="B16" s="20"/>
      <c r="C16" s="20"/>
      <c r="D16" s="20"/>
      <c r="E16" s="20"/>
    </row>
    <row r="17" spans="1:5" x14ac:dyDescent="0.2">
      <c r="A17" s="13" t="s">
        <v>81</v>
      </c>
      <c r="B17" s="18">
        <f>1*22</f>
        <v>22</v>
      </c>
      <c r="C17" s="18">
        <f t="shared" ref="C17:D17" si="3">1*22</f>
        <v>22</v>
      </c>
      <c r="D17" s="18">
        <f t="shared" si="3"/>
        <v>22</v>
      </c>
      <c r="E17" s="21">
        <f>SUM(B17:D17)</f>
        <v>66</v>
      </c>
    </row>
    <row r="18" spans="1:5" x14ac:dyDescent="0.2">
      <c r="A18" s="13" t="s">
        <v>82</v>
      </c>
      <c r="B18" s="18">
        <f>C3*22</f>
        <v>44</v>
      </c>
      <c r="C18" s="18">
        <f t="shared" ref="C18:D18" si="4">D3*22</f>
        <v>66</v>
      </c>
      <c r="D18" s="18">
        <f t="shared" si="4"/>
        <v>88</v>
      </c>
      <c r="E18" s="21">
        <f>SUM(B18:D18)</f>
        <v>198</v>
      </c>
    </row>
    <row r="19" spans="1:5" x14ac:dyDescent="0.2">
      <c r="A19" s="13" t="s">
        <v>115</v>
      </c>
      <c r="B19" s="18">
        <v>1</v>
      </c>
      <c r="C19" s="18"/>
      <c r="D19" s="18"/>
      <c r="E19" s="21">
        <f>SUM(B19:D19)</f>
        <v>1</v>
      </c>
    </row>
    <row r="20" spans="1:5" x14ac:dyDescent="0.2">
      <c r="A20" s="13" t="s">
        <v>260</v>
      </c>
      <c r="B20" s="18"/>
      <c r="C20" s="18"/>
      <c r="D20" s="18"/>
      <c r="E20" s="21"/>
    </row>
    <row r="21" spans="1:5" x14ac:dyDescent="0.2">
      <c r="A21" s="13" t="s">
        <v>224</v>
      </c>
      <c r="B21" s="18">
        <v>3</v>
      </c>
      <c r="C21" s="18">
        <v>4</v>
      </c>
      <c r="D21" s="18">
        <v>5</v>
      </c>
      <c r="E21" s="21">
        <f t="shared" ref="E21" si="5">SUM(B21:D21)</f>
        <v>12</v>
      </c>
    </row>
    <row r="22" spans="1:5" ht="18" x14ac:dyDescent="0.25">
      <c r="A22" s="28" t="s">
        <v>84</v>
      </c>
      <c r="B22" s="22"/>
      <c r="C22" s="22"/>
      <c r="D22" s="22"/>
      <c r="E22" s="22"/>
    </row>
    <row r="23" spans="1:5" x14ac:dyDescent="0.2">
      <c r="A23" s="13" t="s">
        <v>85</v>
      </c>
      <c r="B23" s="18">
        <v>5</v>
      </c>
      <c r="C23" s="18"/>
      <c r="D23" s="18"/>
      <c r="E23" s="21">
        <f>SUM(B23:D23)</f>
        <v>5</v>
      </c>
    </row>
    <row r="24" spans="1:5" x14ac:dyDescent="0.2">
      <c r="A24" s="13" t="s">
        <v>134</v>
      </c>
      <c r="B24" s="18">
        <v>30</v>
      </c>
      <c r="C24" s="18">
        <v>30</v>
      </c>
      <c r="D24" s="18">
        <v>30</v>
      </c>
      <c r="E24" s="21">
        <f>SUM(B24:D24)</f>
        <v>90</v>
      </c>
    </row>
    <row r="25" spans="1:5" x14ac:dyDescent="0.2">
      <c r="A25" s="16" t="s">
        <v>165</v>
      </c>
      <c r="B25" s="23"/>
      <c r="C25" s="23"/>
      <c r="D25" s="23"/>
      <c r="E25" s="23"/>
    </row>
    <row r="26" spans="1:5" ht="18" x14ac:dyDescent="0.25">
      <c r="A26" s="17" t="s">
        <v>62</v>
      </c>
      <c r="B26" s="18">
        <f>SUM(B9:B10,B12:B14,B17:B21,B23:B25)</f>
        <v>244</v>
      </c>
      <c r="C26" s="18">
        <f>SUM(C9:C10,C12:C14,C17:C21,C23:C25)</f>
        <v>397</v>
      </c>
      <c r="D26" s="18">
        <f>SUM(D9:D10,D12:D14,D17:D21,D23:D25)</f>
        <v>514</v>
      </c>
      <c r="E26" s="24">
        <f>SUM(B26:D26)</f>
        <v>1155</v>
      </c>
    </row>
    <row r="28" spans="1:5" x14ac:dyDescent="0.2">
      <c r="A28" s="3" t="s">
        <v>12</v>
      </c>
    </row>
    <row r="29" spans="1:5" x14ac:dyDescent="0.2">
      <c r="A29" t="s">
        <v>16</v>
      </c>
    </row>
    <row r="30" spans="1:5" x14ac:dyDescent="0.2">
      <c r="A30" t="s">
        <v>54</v>
      </c>
    </row>
    <row r="31" spans="1:5" x14ac:dyDescent="0.2">
      <c r="A31" t="s">
        <v>17</v>
      </c>
    </row>
    <row r="32" spans="1:5" x14ac:dyDescent="0.2">
      <c r="A32" t="s">
        <v>31</v>
      </c>
    </row>
    <row r="33" spans="1:1" x14ac:dyDescent="0.2">
      <c r="A33" t="s">
        <v>38</v>
      </c>
    </row>
    <row r="35" spans="1:1" x14ac:dyDescent="0.2">
      <c r="A35" s="3" t="s">
        <v>34</v>
      </c>
    </row>
    <row r="36" spans="1:1" x14ac:dyDescent="0.2">
      <c r="A36" t="s">
        <v>35</v>
      </c>
    </row>
    <row r="37" spans="1:1" x14ac:dyDescent="0.2">
      <c r="A37" t="s">
        <v>44</v>
      </c>
    </row>
    <row r="51" spans="2:2" x14ac:dyDescent="0.2">
      <c r="B51" s="3" t="s">
        <v>39</v>
      </c>
    </row>
    <row r="52" spans="2:2" x14ac:dyDescent="0.2">
      <c r="B52" t="s">
        <v>40</v>
      </c>
    </row>
    <row r="53" spans="2:2" x14ac:dyDescent="0.2">
      <c r="B53" t="s">
        <v>41</v>
      </c>
    </row>
    <row r="55" spans="2:2" x14ac:dyDescent="0.2">
      <c r="B55" s="3" t="s">
        <v>42</v>
      </c>
    </row>
    <row r="56" spans="2:2" x14ac:dyDescent="0.2">
      <c r="B56" t="s">
        <v>43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4" workbookViewId="0">
      <selection activeCell="A21" sqref="A21"/>
    </sheetView>
  </sheetViews>
  <sheetFormatPr defaultRowHeight="14.25" x14ac:dyDescent="0.2"/>
  <cols>
    <col min="1" max="1" width="47.625" bestFit="1" customWidth="1"/>
    <col min="2" max="2" width="8.25" bestFit="1" customWidth="1"/>
    <col min="3" max="3" width="10.125" bestFit="1" customWidth="1"/>
    <col min="4" max="4" width="7.875" customWidth="1"/>
    <col min="5" max="5" width="11" bestFit="1" customWidth="1"/>
  </cols>
  <sheetData>
    <row r="1" spans="1:5" ht="33" x14ac:dyDescent="0.45">
      <c r="A1" s="62" t="s">
        <v>100</v>
      </c>
      <c r="B1" s="62"/>
      <c r="C1" s="62"/>
      <c r="D1" s="62"/>
      <c r="E1" s="62"/>
    </row>
    <row r="2" spans="1:5" ht="13.5" customHeight="1" x14ac:dyDescent="0.2">
      <c r="A2" t="s">
        <v>32</v>
      </c>
      <c r="C2" s="26" t="s">
        <v>13</v>
      </c>
      <c r="D2" s="26" t="s">
        <v>14</v>
      </c>
      <c r="E2" s="26" t="s">
        <v>15</v>
      </c>
    </row>
    <row r="3" spans="1:5" x14ac:dyDescent="0.2">
      <c r="A3" t="s">
        <v>33</v>
      </c>
      <c r="B3" t="s">
        <v>73</v>
      </c>
      <c r="C3">
        <v>2</v>
      </c>
      <c r="D3">
        <v>3</v>
      </c>
      <c r="E3">
        <v>4</v>
      </c>
    </row>
    <row r="4" spans="1:5" x14ac:dyDescent="0.2">
      <c r="A4" s="1"/>
      <c r="B4" s="1" t="s">
        <v>74</v>
      </c>
      <c r="C4">
        <v>2</v>
      </c>
      <c r="D4">
        <v>3</v>
      </c>
      <c r="E4">
        <v>3</v>
      </c>
    </row>
    <row r="5" spans="1:5" x14ac:dyDescent="0.2">
      <c r="A5" s="1"/>
      <c r="B5" s="1" t="s">
        <v>30</v>
      </c>
      <c r="C5">
        <f>C3*C4</f>
        <v>4</v>
      </c>
      <c r="D5">
        <f t="shared" ref="D5:E5" si="0">D3*D4</f>
        <v>9</v>
      </c>
      <c r="E5">
        <f t="shared" si="0"/>
        <v>12</v>
      </c>
    </row>
    <row r="6" spans="1:5" ht="27" x14ac:dyDescent="0.35">
      <c r="A6" s="4" t="s">
        <v>70</v>
      </c>
      <c r="B6" s="4"/>
      <c r="C6" s="25">
        <f>E22</f>
        <v>205</v>
      </c>
      <c r="D6" s="5"/>
      <c r="E6" s="5"/>
    </row>
    <row r="7" spans="1:5" x14ac:dyDescent="0.2">
      <c r="A7" s="6" t="s">
        <v>47</v>
      </c>
      <c r="B7" s="7" t="s">
        <v>13</v>
      </c>
      <c r="C7" s="7" t="s">
        <v>14</v>
      </c>
      <c r="D7" s="7" t="s">
        <v>15</v>
      </c>
      <c r="E7" s="8" t="s">
        <v>72</v>
      </c>
    </row>
    <row r="8" spans="1:5" ht="18" x14ac:dyDescent="0.25">
      <c r="A8" s="30" t="s">
        <v>249</v>
      </c>
      <c r="B8" s="10"/>
      <c r="C8" s="10"/>
      <c r="D8" s="10"/>
      <c r="E8" s="10"/>
    </row>
    <row r="9" spans="1:5" x14ac:dyDescent="0.2">
      <c r="A9" s="11" t="s">
        <v>116</v>
      </c>
      <c r="B9" s="18">
        <v>1</v>
      </c>
      <c r="C9" s="18"/>
      <c r="D9" s="18"/>
      <c r="E9" s="18">
        <f>SUM(B9:D9)</f>
        <v>1</v>
      </c>
    </row>
    <row r="10" spans="1:5" x14ac:dyDescent="0.2">
      <c r="A10" t="s">
        <v>135</v>
      </c>
      <c r="B10">
        <v>50</v>
      </c>
      <c r="C10">
        <v>30</v>
      </c>
      <c r="D10">
        <v>30</v>
      </c>
      <c r="E10" s="18">
        <f>SUM(B10:D10)</f>
        <v>110</v>
      </c>
    </row>
    <row r="11" spans="1:5" x14ac:dyDescent="0.2">
      <c r="A11" s="11" t="s">
        <v>117</v>
      </c>
      <c r="B11" s="18">
        <v>2</v>
      </c>
      <c r="C11" s="18">
        <v>3</v>
      </c>
      <c r="D11" s="18">
        <v>5</v>
      </c>
      <c r="E11" s="18">
        <f>SUM(B11:D11)</f>
        <v>10</v>
      </c>
    </row>
    <row r="12" spans="1:5" ht="18" x14ac:dyDescent="0.25">
      <c r="A12" s="27" t="s">
        <v>250</v>
      </c>
      <c r="B12" s="19"/>
      <c r="C12" s="19"/>
      <c r="D12" s="19"/>
      <c r="E12" s="19"/>
    </row>
    <row r="13" spans="1:5" x14ac:dyDescent="0.2">
      <c r="A13" s="13" t="s">
        <v>119</v>
      </c>
      <c r="B13" s="18">
        <v>3</v>
      </c>
      <c r="C13" s="18">
        <v>5</v>
      </c>
      <c r="D13" s="18">
        <v>10</v>
      </c>
      <c r="E13" s="18">
        <f>SUM(B13:D13)</f>
        <v>18</v>
      </c>
    </row>
    <row r="14" spans="1:5" x14ac:dyDescent="0.2">
      <c r="A14" s="13" t="s">
        <v>120</v>
      </c>
      <c r="B14" s="18">
        <v>2</v>
      </c>
      <c r="C14" s="18">
        <v>3</v>
      </c>
      <c r="D14" s="18">
        <v>4</v>
      </c>
      <c r="E14" s="18">
        <f>SUM(B14:D14)</f>
        <v>9</v>
      </c>
    </row>
    <row r="15" spans="1:5" ht="18" x14ac:dyDescent="0.25">
      <c r="A15" s="28" t="s">
        <v>84</v>
      </c>
      <c r="B15" s="20"/>
      <c r="C15" s="20"/>
      <c r="D15" s="20"/>
      <c r="E15" s="20"/>
    </row>
    <row r="16" spans="1:5" x14ac:dyDescent="0.2">
      <c r="A16" s="13" t="s">
        <v>85</v>
      </c>
      <c r="B16" s="18">
        <v>5</v>
      </c>
      <c r="C16" s="18">
        <v>10</v>
      </c>
      <c r="D16" s="18">
        <v>15</v>
      </c>
      <c r="E16" s="21">
        <f>SUM(B16:D16)</f>
        <v>30</v>
      </c>
    </row>
    <row r="17" spans="1:5" x14ac:dyDescent="0.2">
      <c r="A17" s="13" t="s">
        <v>118</v>
      </c>
      <c r="B17" s="18">
        <v>5</v>
      </c>
      <c r="C17" s="18">
        <v>10</v>
      </c>
      <c r="D17" s="18">
        <v>15</v>
      </c>
      <c r="E17" s="21">
        <f>SUM(B17:D17)</f>
        <v>30</v>
      </c>
    </row>
    <row r="18" spans="1:5" ht="18" x14ac:dyDescent="0.25">
      <c r="A18" s="15" t="s">
        <v>225</v>
      </c>
      <c r="B18" s="22"/>
      <c r="C18" s="22"/>
      <c r="D18" s="22"/>
      <c r="E18" s="22"/>
    </row>
    <row r="19" spans="1:5" x14ac:dyDescent="0.2">
      <c r="A19" s="13" t="s">
        <v>227</v>
      </c>
      <c r="B19" s="18">
        <v>1</v>
      </c>
      <c r="C19" s="18">
        <v>1</v>
      </c>
      <c r="D19" s="18">
        <v>1</v>
      </c>
      <c r="E19" s="21">
        <f>SUM(B19:D19)</f>
        <v>3</v>
      </c>
    </row>
    <row r="20" spans="1:5" ht="18" x14ac:dyDescent="0.25">
      <c r="A20" s="29" t="s">
        <v>247</v>
      </c>
      <c r="B20" s="15"/>
      <c r="C20" s="15"/>
      <c r="D20" s="15"/>
      <c r="E20" s="15"/>
    </row>
    <row r="21" spans="1:5" x14ac:dyDescent="0.2">
      <c r="A21" s="13" t="s">
        <v>248</v>
      </c>
      <c r="B21" s="23">
        <v>1</v>
      </c>
      <c r="C21" s="23">
        <v>1</v>
      </c>
      <c r="D21" s="23">
        <v>1</v>
      </c>
      <c r="E21" s="23">
        <f>SUM(B21:D21)</f>
        <v>3</v>
      </c>
    </row>
    <row r="22" spans="1:5" ht="18" x14ac:dyDescent="0.25">
      <c r="A22" s="17" t="s">
        <v>62</v>
      </c>
      <c r="B22" s="18">
        <f>SUM(B9:B11,B13:B13,B16:B17,B19:B21)</f>
        <v>68</v>
      </c>
      <c r="C22" s="18">
        <f>SUM(C9:C11,C13:C13,C16:C17,C19:C21)</f>
        <v>60</v>
      </c>
      <c r="D22" s="18">
        <f>SUM(D9:D11,D13:D13,D16:D17,D19:D21)</f>
        <v>77</v>
      </c>
      <c r="E22" s="24">
        <f>SUM(B22:D22)</f>
        <v>205</v>
      </c>
    </row>
    <row r="27" spans="1:5" ht="14.25" customHeight="1" x14ac:dyDescent="0.2">
      <c r="A27" s="33" t="s">
        <v>164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11" sqref="A11"/>
    </sheetView>
  </sheetViews>
  <sheetFormatPr defaultRowHeight="14.25" x14ac:dyDescent="0.2"/>
  <cols>
    <col min="1" max="1" width="45.5" bestFit="1" customWidth="1"/>
    <col min="2" max="2" width="8.25" bestFit="1" customWidth="1"/>
    <col min="3" max="3" width="7.375" bestFit="1" customWidth="1"/>
    <col min="5" max="5" width="11" bestFit="1" customWidth="1"/>
    <col min="6" max="6" width="38.75" bestFit="1" customWidth="1"/>
  </cols>
  <sheetData>
    <row r="1" spans="1:6" ht="33" x14ac:dyDescent="0.45">
      <c r="A1" s="62" t="s">
        <v>61</v>
      </c>
      <c r="B1" s="62"/>
      <c r="C1" s="62"/>
      <c r="D1" s="62"/>
      <c r="E1" s="62"/>
    </row>
    <row r="2" spans="1:6" x14ac:dyDescent="0.2">
      <c r="A2" t="s">
        <v>32</v>
      </c>
      <c r="C2" s="26" t="s">
        <v>13</v>
      </c>
      <c r="D2" s="26" t="s">
        <v>14</v>
      </c>
      <c r="E2" s="26" t="s">
        <v>15</v>
      </c>
    </row>
    <row r="3" spans="1:6" x14ac:dyDescent="0.2">
      <c r="A3" t="s">
        <v>33</v>
      </c>
      <c r="B3" t="s">
        <v>73</v>
      </c>
      <c r="C3">
        <v>2</v>
      </c>
      <c r="D3">
        <v>3</v>
      </c>
      <c r="E3">
        <v>4</v>
      </c>
    </row>
    <row r="4" spans="1:6" x14ac:dyDescent="0.2">
      <c r="A4" s="1"/>
      <c r="B4" s="1" t="s">
        <v>74</v>
      </c>
      <c r="C4">
        <v>2</v>
      </c>
      <c r="D4">
        <v>3</v>
      </c>
      <c r="E4">
        <v>3</v>
      </c>
    </row>
    <row r="5" spans="1:6" x14ac:dyDescent="0.2">
      <c r="A5" s="1"/>
      <c r="B5" s="1" t="s">
        <v>30</v>
      </c>
      <c r="C5">
        <f>C3*C4</f>
        <v>4</v>
      </c>
      <c r="D5">
        <f t="shared" ref="D5:E5" si="0">D3*D4</f>
        <v>9</v>
      </c>
      <c r="E5">
        <f t="shared" si="0"/>
        <v>12</v>
      </c>
    </row>
    <row r="6" spans="1:6" ht="27" x14ac:dyDescent="0.35">
      <c r="A6" s="4" t="s">
        <v>70</v>
      </c>
      <c r="B6" s="4"/>
      <c r="C6" s="25">
        <f>E22</f>
        <v>53</v>
      </c>
      <c r="D6" s="5"/>
      <c r="E6" s="5"/>
    </row>
    <row r="7" spans="1:6" x14ac:dyDescent="0.2">
      <c r="A7" s="6" t="s">
        <v>47</v>
      </c>
      <c r="B7" s="7" t="s">
        <v>13</v>
      </c>
      <c r="C7" s="7" t="s">
        <v>14</v>
      </c>
      <c r="D7" s="7" t="s">
        <v>15</v>
      </c>
      <c r="E7" s="8" t="s">
        <v>72</v>
      </c>
    </row>
    <row r="8" spans="1:6" ht="18" x14ac:dyDescent="0.25">
      <c r="A8" s="30" t="s">
        <v>97</v>
      </c>
      <c r="B8" s="10"/>
      <c r="C8" s="10"/>
      <c r="D8" s="10"/>
      <c r="E8" s="10"/>
      <c r="F8" t="s">
        <v>140</v>
      </c>
    </row>
    <row r="9" spans="1:6" x14ac:dyDescent="0.2">
      <c r="A9" s="11" t="s">
        <v>95</v>
      </c>
      <c r="B9" s="18">
        <v>1</v>
      </c>
      <c r="C9" s="18">
        <v>2</v>
      </c>
      <c r="D9" s="18">
        <v>3</v>
      </c>
      <c r="E9" s="18">
        <f>SUM(B9:D9)</f>
        <v>6</v>
      </c>
      <c r="F9" t="s">
        <v>141</v>
      </c>
    </row>
    <row r="10" spans="1:6" x14ac:dyDescent="0.2">
      <c r="A10" s="11" t="s">
        <v>96</v>
      </c>
      <c r="B10" s="18">
        <v>2</v>
      </c>
      <c r="C10" s="18">
        <v>3</v>
      </c>
      <c r="D10" s="18">
        <v>5</v>
      </c>
      <c r="E10" s="18">
        <f>SUM(B10:D10)</f>
        <v>10</v>
      </c>
    </row>
    <row r="11" spans="1:6" ht="18" x14ac:dyDescent="0.25">
      <c r="A11" s="27" t="s">
        <v>98</v>
      </c>
      <c r="B11" s="19"/>
      <c r="C11" s="19"/>
      <c r="D11" s="19"/>
      <c r="E11" s="19"/>
    </row>
    <row r="12" spans="1:6" x14ac:dyDescent="0.2">
      <c r="A12" s="13" t="s">
        <v>108</v>
      </c>
      <c r="B12" s="18">
        <v>3</v>
      </c>
      <c r="C12" s="18">
        <v>5</v>
      </c>
      <c r="D12" s="18">
        <v>10</v>
      </c>
      <c r="E12" s="18">
        <f>SUM(B12:D12)</f>
        <v>18</v>
      </c>
      <c r="F12" t="s">
        <v>142</v>
      </c>
    </row>
    <row r="13" spans="1:6" x14ac:dyDescent="0.2">
      <c r="A13" s="13" t="s">
        <v>109</v>
      </c>
      <c r="B13" s="18">
        <v>3</v>
      </c>
      <c r="C13" s="18">
        <v>10</v>
      </c>
      <c r="D13" s="18">
        <v>20</v>
      </c>
      <c r="E13" s="18">
        <f t="shared" ref="E13:E14" si="1">SUM(B13:D13)</f>
        <v>33</v>
      </c>
      <c r="F13" t="s">
        <v>142</v>
      </c>
    </row>
    <row r="14" spans="1:6" x14ac:dyDescent="0.2">
      <c r="A14" s="13" t="s">
        <v>110</v>
      </c>
      <c r="B14" s="18">
        <v>2</v>
      </c>
      <c r="C14" s="18">
        <v>3</v>
      </c>
      <c r="D14" s="18">
        <v>5</v>
      </c>
      <c r="E14" s="18">
        <f t="shared" si="1"/>
        <v>10</v>
      </c>
      <c r="F14" t="s">
        <v>143</v>
      </c>
    </row>
    <row r="15" spans="1:6" ht="18" x14ac:dyDescent="0.25">
      <c r="A15" s="28" t="s">
        <v>99</v>
      </c>
      <c r="B15" s="20"/>
      <c r="C15" s="20"/>
      <c r="D15" s="20"/>
      <c r="E15" s="20"/>
    </row>
    <row r="16" spans="1:6" x14ac:dyDescent="0.2">
      <c r="A16" s="13" t="s">
        <v>107</v>
      </c>
      <c r="B16" s="18">
        <v>2</v>
      </c>
      <c r="C16" s="18">
        <v>3</v>
      </c>
      <c r="D16" s="18">
        <v>5</v>
      </c>
      <c r="E16" s="21">
        <f>SUM(B16:D16)</f>
        <v>10</v>
      </c>
    </row>
    <row r="17" spans="1:5" x14ac:dyDescent="0.2">
      <c r="A17" s="13"/>
      <c r="B17" s="18"/>
      <c r="C17" s="18"/>
      <c r="D17" s="18"/>
      <c r="E17" s="21"/>
    </row>
    <row r="18" spans="1:5" ht="18" x14ac:dyDescent="0.25">
      <c r="A18" s="29" t="s">
        <v>136</v>
      </c>
      <c r="B18" s="22"/>
      <c r="C18" s="22"/>
      <c r="D18" s="22"/>
      <c r="E18" s="22"/>
    </row>
    <row r="19" spans="1:5" x14ac:dyDescent="0.2">
      <c r="A19" s="13" t="s">
        <v>139</v>
      </c>
      <c r="B19" s="18">
        <v>2</v>
      </c>
      <c r="C19" s="18">
        <v>3</v>
      </c>
      <c r="D19" s="18">
        <v>4</v>
      </c>
      <c r="E19" s="21"/>
    </row>
    <row r="20" spans="1:5" x14ac:dyDescent="0.2">
      <c r="A20" s="13" t="s">
        <v>138</v>
      </c>
      <c r="B20" s="18"/>
      <c r="C20" s="18"/>
      <c r="D20" s="18"/>
      <c r="E20" s="21"/>
    </row>
    <row r="21" spans="1:5" x14ac:dyDescent="0.2">
      <c r="A21" s="16" t="s">
        <v>137</v>
      </c>
      <c r="B21" s="23"/>
      <c r="C21" s="23"/>
      <c r="D21" s="23"/>
      <c r="E21" s="23"/>
    </row>
    <row r="22" spans="1:5" ht="18" x14ac:dyDescent="0.25">
      <c r="A22" s="17" t="s">
        <v>62</v>
      </c>
      <c r="B22" s="18">
        <f>SUM(B9:B10,B12:B12,B16:B17,B19:B21)</f>
        <v>10</v>
      </c>
      <c r="C22" s="18">
        <f>SUM(C9:C10,C12:C12,C16:C17,C19:C21)</f>
        <v>16</v>
      </c>
      <c r="D22" s="18">
        <f>SUM(D9:D10,D12:D12,D16:D17,D19:D21)</f>
        <v>27</v>
      </c>
      <c r="E22" s="24">
        <f>SUM(B22:D22)</f>
        <v>53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6" workbookViewId="0">
      <selection activeCell="A16" sqref="A16"/>
    </sheetView>
  </sheetViews>
  <sheetFormatPr defaultRowHeight="14.25" x14ac:dyDescent="0.2"/>
  <cols>
    <col min="1" max="1" width="45.5" bestFit="1" customWidth="1"/>
    <col min="2" max="2" width="8.25" bestFit="1" customWidth="1"/>
    <col min="3" max="3" width="7.375" bestFit="1" customWidth="1"/>
    <col min="5" max="5" width="11" bestFit="1" customWidth="1"/>
  </cols>
  <sheetData>
    <row r="1" spans="1:13" ht="33" x14ac:dyDescent="0.45">
      <c r="A1" s="62" t="s">
        <v>101</v>
      </c>
      <c r="B1" s="62"/>
      <c r="C1" s="62"/>
      <c r="D1" s="62"/>
      <c r="E1" s="62"/>
    </row>
    <row r="2" spans="1:13" x14ac:dyDescent="0.2">
      <c r="A2" t="s">
        <v>32</v>
      </c>
      <c r="C2" s="26" t="s">
        <v>13</v>
      </c>
      <c r="D2" s="26" t="s">
        <v>14</v>
      </c>
      <c r="E2" s="26" t="s">
        <v>15</v>
      </c>
    </row>
    <row r="3" spans="1:13" x14ac:dyDescent="0.2">
      <c r="A3" t="s">
        <v>33</v>
      </c>
      <c r="B3" t="s">
        <v>73</v>
      </c>
      <c r="C3">
        <v>2</v>
      </c>
      <c r="D3">
        <v>3</v>
      </c>
      <c r="E3">
        <v>4</v>
      </c>
    </row>
    <row r="4" spans="1:13" x14ac:dyDescent="0.2">
      <c r="A4" s="1"/>
      <c r="B4" s="1" t="s">
        <v>74</v>
      </c>
      <c r="C4">
        <v>2</v>
      </c>
      <c r="D4">
        <v>3</v>
      </c>
      <c r="E4">
        <v>3</v>
      </c>
    </row>
    <row r="5" spans="1:13" x14ac:dyDescent="0.2">
      <c r="A5" s="1"/>
      <c r="B5" s="1" t="s">
        <v>30</v>
      </c>
      <c r="C5">
        <f>C3*C4</f>
        <v>4</v>
      </c>
      <c r="D5">
        <f t="shared" ref="D5:E5" si="0">D3*D4</f>
        <v>9</v>
      </c>
      <c r="E5">
        <f t="shared" si="0"/>
        <v>12</v>
      </c>
    </row>
    <row r="6" spans="1:13" ht="27" x14ac:dyDescent="0.35">
      <c r="A6" s="4" t="s">
        <v>70</v>
      </c>
      <c r="B6" s="4"/>
      <c r="C6" s="25">
        <f>E21</f>
        <v>667</v>
      </c>
      <c r="D6" s="5"/>
      <c r="E6" s="5"/>
    </row>
    <row r="7" spans="1:13" x14ac:dyDescent="0.2">
      <c r="A7" s="6" t="s">
        <v>47</v>
      </c>
      <c r="B7" s="7" t="s">
        <v>13</v>
      </c>
      <c r="C7" s="7" t="s">
        <v>14</v>
      </c>
      <c r="D7" s="7" t="s">
        <v>15</v>
      </c>
      <c r="E7" s="8" t="s">
        <v>72</v>
      </c>
    </row>
    <row r="8" spans="1:13" ht="18" x14ac:dyDescent="0.25">
      <c r="A8" s="30" t="s">
        <v>102</v>
      </c>
      <c r="B8" s="10"/>
      <c r="C8" s="10"/>
      <c r="D8" s="10"/>
      <c r="E8" s="10"/>
    </row>
    <row r="9" spans="1:13" x14ac:dyDescent="0.2">
      <c r="A9" s="11" t="s">
        <v>125</v>
      </c>
      <c r="B9" s="18">
        <v>2</v>
      </c>
      <c r="C9" s="18">
        <v>2</v>
      </c>
      <c r="D9" s="18">
        <v>2</v>
      </c>
      <c r="E9" s="18">
        <f>SUM(B9:D9)</f>
        <v>6</v>
      </c>
    </row>
    <row r="10" spans="1:13" x14ac:dyDescent="0.2">
      <c r="A10" s="11" t="s">
        <v>126</v>
      </c>
      <c r="B10" s="18">
        <v>2</v>
      </c>
      <c r="C10" s="18">
        <v>3</v>
      </c>
      <c r="D10" s="18">
        <v>5</v>
      </c>
      <c r="E10" s="18">
        <f>SUM(B10:D10)</f>
        <v>10</v>
      </c>
    </row>
    <row r="11" spans="1:13" x14ac:dyDescent="0.2">
      <c r="A11" s="11"/>
      <c r="B11" s="18"/>
      <c r="C11" s="18"/>
      <c r="D11" s="18"/>
      <c r="E11" s="18"/>
    </row>
    <row r="12" spans="1:13" ht="18" x14ac:dyDescent="0.25">
      <c r="A12" s="27" t="s">
        <v>103</v>
      </c>
      <c r="B12" s="19"/>
      <c r="C12" s="19"/>
      <c r="D12" s="19"/>
      <c r="E12" s="19"/>
    </row>
    <row r="13" spans="1:13" x14ac:dyDescent="0.2">
      <c r="A13" s="13" t="s">
        <v>104</v>
      </c>
      <c r="B13" s="18">
        <v>3</v>
      </c>
      <c r="C13" s="18">
        <v>5</v>
      </c>
      <c r="D13" s="18">
        <v>10</v>
      </c>
      <c r="E13" s="18">
        <f>SUM(B13:D13)</f>
        <v>18</v>
      </c>
    </row>
    <row r="14" spans="1:13" x14ac:dyDescent="0.2">
      <c r="A14" s="13" t="s">
        <v>105</v>
      </c>
      <c r="B14" s="18"/>
      <c r="C14" s="18"/>
      <c r="D14" s="18"/>
      <c r="E14" s="18"/>
    </row>
    <row r="15" spans="1:13" ht="21.75" customHeight="1" x14ac:dyDescent="0.45">
      <c r="A15" s="28" t="s">
        <v>84</v>
      </c>
      <c r="B15" s="20"/>
      <c r="C15" s="20"/>
      <c r="D15" s="20"/>
      <c r="E15" s="20"/>
      <c r="I15" s="62"/>
      <c r="J15" s="62"/>
      <c r="K15" s="62"/>
      <c r="L15" s="62"/>
      <c r="M15" s="62"/>
    </row>
    <row r="16" spans="1:13" x14ac:dyDescent="0.2">
      <c r="A16" s="13" t="s">
        <v>106</v>
      </c>
      <c r="B16" s="18">
        <v>1</v>
      </c>
      <c r="C16" s="18"/>
      <c r="D16" s="18"/>
      <c r="E16" s="21">
        <f>SUM(B16:D16)</f>
        <v>1</v>
      </c>
    </row>
    <row r="17" spans="1:10" ht="18" x14ac:dyDescent="0.25">
      <c r="A17" s="15" t="s">
        <v>111</v>
      </c>
      <c r="B17" s="22"/>
      <c r="C17" s="22"/>
      <c r="D17" s="22"/>
      <c r="E17" s="22"/>
    </row>
    <row r="18" spans="1:10" x14ac:dyDescent="0.2">
      <c r="A18" s="13" t="s">
        <v>112</v>
      </c>
      <c r="B18" s="18">
        <v>3</v>
      </c>
      <c r="C18" s="18">
        <v>3</v>
      </c>
      <c r="D18" s="18">
        <v>3</v>
      </c>
      <c r="E18" s="21">
        <f>SUM(B18:D18)</f>
        <v>9</v>
      </c>
    </row>
    <row r="19" spans="1:10" x14ac:dyDescent="0.2">
      <c r="A19" s="13" t="s">
        <v>113</v>
      </c>
      <c r="B19" s="18">
        <v>5</v>
      </c>
      <c r="C19" s="18">
        <v>8</v>
      </c>
      <c r="D19" s="18">
        <v>10</v>
      </c>
      <c r="E19" s="21">
        <f t="shared" ref="E19:E20" si="1">SUM(B19:D19)</f>
        <v>23</v>
      </c>
    </row>
    <row r="20" spans="1:10" x14ac:dyDescent="0.2">
      <c r="A20" s="16" t="s">
        <v>114</v>
      </c>
      <c r="B20" s="23">
        <v>100</v>
      </c>
      <c r="C20" s="23">
        <v>200</v>
      </c>
      <c r="D20" s="23">
        <v>300</v>
      </c>
      <c r="E20" s="21">
        <f t="shared" si="1"/>
        <v>600</v>
      </c>
    </row>
    <row r="21" spans="1:10" ht="18" x14ac:dyDescent="0.25">
      <c r="A21" s="17" t="s">
        <v>62</v>
      </c>
      <c r="B21" s="18">
        <f>SUM(B9:B10,B13:B13,B16:B16,B18:B20)</f>
        <v>116</v>
      </c>
      <c r="C21" s="18">
        <f>SUM(C9:C10,C13:C13,C16:C16,C18:C20)</f>
        <v>221</v>
      </c>
      <c r="D21" s="18">
        <f>SUM(D9:D10,D13:D13,D16:D16,D18:D20)</f>
        <v>330</v>
      </c>
      <c r="E21" s="24">
        <f>SUM(B21:D21)</f>
        <v>667</v>
      </c>
    </row>
    <row r="24" spans="1:10" x14ac:dyDescent="0.2">
      <c r="J24" s="3"/>
    </row>
  </sheetData>
  <mergeCells count="2">
    <mergeCell ref="I15:M15"/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9" sqref="B19"/>
    </sheetView>
  </sheetViews>
  <sheetFormatPr defaultRowHeight="14.25" x14ac:dyDescent="0.2"/>
  <cols>
    <col min="2" max="2" width="9.875" bestFit="1" customWidth="1"/>
  </cols>
  <sheetData>
    <row r="1" spans="1:6" x14ac:dyDescent="0.2">
      <c r="A1" t="s">
        <v>45</v>
      </c>
    </row>
    <row r="3" spans="1:6" x14ac:dyDescent="0.2">
      <c r="A3" t="s">
        <v>11</v>
      </c>
      <c r="B3" t="s">
        <v>46</v>
      </c>
      <c r="C3" t="s">
        <v>19</v>
      </c>
      <c r="D3" t="s">
        <v>13</v>
      </c>
      <c r="E3" t="s">
        <v>14</v>
      </c>
      <c r="F3" t="s">
        <v>15</v>
      </c>
    </row>
    <row r="4" spans="1:6" x14ac:dyDescent="0.2">
      <c r="B4" t="s">
        <v>47</v>
      </c>
    </row>
    <row r="5" spans="1:6" x14ac:dyDescent="0.2">
      <c r="C5" t="s">
        <v>55</v>
      </c>
    </row>
    <row r="6" spans="1:6" x14ac:dyDescent="0.2">
      <c r="C6" t="s">
        <v>56</v>
      </c>
    </row>
    <row r="7" spans="1:6" x14ac:dyDescent="0.2">
      <c r="B7" t="s">
        <v>53</v>
      </c>
    </row>
    <row r="8" spans="1:6" x14ac:dyDescent="0.2">
      <c r="C8" t="s">
        <v>36</v>
      </c>
    </row>
    <row r="9" spans="1:6" x14ac:dyDescent="0.2">
      <c r="C9" t="s">
        <v>57</v>
      </c>
    </row>
    <row r="12" spans="1:6" x14ac:dyDescent="0.2">
      <c r="B12" t="s">
        <v>48</v>
      </c>
    </row>
    <row r="13" spans="1:6" x14ac:dyDescent="0.2">
      <c r="C13" t="s">
        <v>58</v>
      </c>
    </row>
    <row r="14" spans="1:6" x14ac:dyDescent="0.2">
      <c r="C14" t="s">
        <v>59</v>
      </c>
    </row>
    <row r="15" spans="1:6" x14ac:dyDescent="0.2">
      <c r="C15" t="s">
        <v>60</v>
      </c>
    </row>
    <row r="17" spans="2:2" x14ac:dyDescent="0.2">
      <c r="B17" t="s">
        <v>49</v>
      </c>
    </row>
    <row r="18" spans="2:2" x14ac:dyDescent="0.2">
      <c r="B18" t="s">
        <v>50</v>
      </c>
    </row>
    <row r="19" spans="2:2" x14ac:dyDescent="0.2">
      <c r="B19" t="s">
        <v>51</v>
      </c>
    </row>
    <row r="20" spans="2:2" x14ac:dyDescent="0.2">
      <c r="B2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NS Marketing</vt:lpstr>
      <vt:lpstr>NS Viết bài</vt:lpstr>
      <vt:lpstr>CONTENT</vt:lpstr>
      <vt:lpstr>NS QCáo</vt:lpstr>
      <vt:lpstr>FACEBOOK</vt:lpstr>
      <vt:lpstr>ADWORDS</vt:lpstr>
      <vt:lpstr>YOUTUBE</vt:lpstr>
      <vt:lpstr>EMAIL</vt:lpstr>
      <vt:lpstr>OVERVIEW</vt:lpstr>
      <vt:lpstr>KH - NS</vt:lpstr>
      <vt:lpstr>KHÁC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2015-12-02T06:02:19Z</dcterms:modified>
</cp:coreProperties>
</file>